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Energy Management\Energy Procurement Cooperative 2018-2019\IMPLEMENTATION\ELECTRICITY PROCUREMENT\2023 RFP\ACCOUNTS\"/>
    </mc:Choice>
  </mc:AlternateContent>
  <bookViews>
    <workbookView xWindow="0" yWindow="0" windowWidth="2150" windowHeight="0"/>
  </bookViews>
  <sheets>
    <sheet name="Account List" sheetId="2" r:id="rId1"/>
    <sheet name="Internal Data" sheetId="10" state="hidden" r:id="rId2"/>
    <sheet name="Large Accounts 100,000kwh 40%LF" sheetId="3" r:id="rId3"/>
    <sheet name="EnergyCAP Data" sheetId="9" state="hidden" r:id="rId4"/>
    <sheet name="Direct Energy Data" sheetId="8" state="hidden" r:id="rId5"/>
  </sheets>
  <externalReferences>
    <externalReference r:id="rId6"/>
  </externalReferences>
  <definedNames>
    <definedName name="_xlnm._FilterDatabase" localSheetId="0" hidden="1">'Account List'!$A$2:$AD$438</definedName>
    <definedName name="_xlnm._FilterDatabase" localSheetId="4" hidden="1">'Direct Energy Data'!$A$1:$F$425</definedName>
    <definedName name="_xlnm._FilterDatabase" localSheetId="1" hidden="1">'Internal Data'!$A$2:$G$496</definedName>
    <definedName name="_xlnm._FilterDatabase" localSheetId="2" hidden="1">'Large Accounts 100,000kwh 40%LF'!$P$1:$P$53</definedName>
    <definedName name="_xlnm.Database" localSheetId="0">#REF!</definedName>
    <definedName name="_xlnm.Database" localSheetId="2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3" l="1"/>
  <c r="S3" i="3"/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B196" i="10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B424" i="9"/>
  <c r="B4" i="10" l="1"/>
  <c r="B5" i="10" s="1"/>
  <c r="B6" i="10" s="1"/>
  <c r="B7" i="10" s="1"/>
  <c r="B8" i="10" s="1"/>
  <c r="B9" i="10" s="1"/>
  <c r="B10" i="10" s="1"/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10" i="2"/>
  <c r="Z111" i="2"/>
  <c r="Z112" i="2"/>
  <c r="Z113" i="2"/>
  <c r="Z114" i="2"/>
  <c r="Z115" i="2"/>
  <c r="Z116" i="2"/>
  <c r="Z117" i="2"/>
  <c r="Z118" i="2"/>
  <c r="Z119" i="2"/>
  <c r="Z120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8" i="2"/>
  <c r="Z179" i="2"/>
  <c r="Z180" i="2"/>
  <c r="Z181" i="2"/>
  <c r="Z183" i="2"/>
  <c r="Z184" i="2"/>
  <c r="Z185" i="2"/>
  <c r="Z186" i="2"/>
  <c r="Z187" i="2"/>
  <c r="Z189" i="2"/>
  <c r="Z190" i="2"/>
  <c r="Z191" i="2"/>
  <c r="Z192" i="2"/>
  <c r="Z193" i="2"/>
  <c r="Z194" i="2"/>
  <c r="Z195" i="2"/>
  <c r="Z196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8" i="2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3" i="3"/>
  <c r="AD31" i="2"/>
  <c r="AD29" i="2"/>
  <c r="AD28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32" i="2"/>
  <c r="AD33" i="2"/>
  <c r="AD34" i="2"/>
  <c r="AD35" i="2"/>
  <c r="W25" i="2"/>
  <c r="W26" i="2"/>
  <c r="W27" i="2"/>
  <c r="W28" i="2"/>
  <c r="W29" i="2"/>
  <c r="W30" i="2"/>
  <c r="W31" i="2"/>
  <c r="W32" i="2"/>
  <c r="W33" i="2"/>
  <c r="W34" i="2"/>
  <c r="W35" i="2"/>
  <c r="W21" i="2"/>
  <c r="W22" i="2"/>
  <c r="W23" i="2"/>
  <c r="W24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A437" i="2"/>
  <c r="AD30" i="2" l="1"/>
  <c r="AD431" i="2"/>
  <c r="AD432" i="2"/>
  <c r="AD433" i="2"/>
  <c r="AD434" i="2"/>
  <c r="AD435" i="2"/>
  <c r="AD436" i="2"/>
  <c r="Y36" i="2"/>
  <c r="Y438" i="2" s="1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2" i="2"/>
  <c r="AD53" i="2"/>
  <c r="AD54" i="2"/>
  <c r="AD56" i="2"/>
  <c r="AD57" i="2"/>
  <c r="AD58" i="2"/>
  <c r="AD59" i="2"/>
  <c r="AD60" i="2"/>
  <c r="AD61" i="2"/>
  <c r="AD64" i="2"/>
  <c r="AD65" i="2"/>
  <c r="AD66" i="2"/>
  <c r="AD67" i="2"/>
  <c r="AD68" i="2"/>
  <c r="AD69" i="2"/>
  <c r="AD70" i="2"/>
  <c r="AD71" i="2"/>
  <c r="AD72" i="2"/>
  <c r="AD73" i="2"/>
  <c r="AD74" i="2"/>
  <c r="AD76" i="2"/>
  <c r="AD77" i="2"/>
  <c r="AD78" i="2"/>
  <c r="AD79" i="2"/>
  <c r="AD80" i="2"/>
  <c r="AD81" i="2"/>
  <c r="AD82" i="2"/>
  <c r="AD85" i="2"/>
  <c r="AD90" i="2"/>
  <c r="AD91" i="2"/>
  <c r="AD93" i="2"/>
  <c r="AD94" i="2"/>
  <c r="AD95" i="2"/>
  <c r="AD96" i="2"/>
  <c r="AD97" i="2"/>
  <c r="AD99" i="2"/>
  <c r="AD100" i="2"/>
  <c r="AD108" i="2"/>
  <c r="AD111" i="2"/>
  <c r="AD114" i="2"/>
  <c r="AD117" i="2"/>
  <c r="AD120" i="2"/>
  <c r="AD122" i="2"/>
  <c r="AD123" i="2"/>
  <c r="AD125" i="2"/>
  <c r="AD131" i="2"/>
  <c r="AD133" i="2"/>
  <c r="AD135" i="2"/>
  <c r="AD136" i="2"/>
  <c r="AD139" i="2"/>
  <c r="AD141" i="2"/>
  <c r="AD143" i="2"/>
  <c r="AD145" i="2"/>
  <c r="AD147" i="2"/>
  <c r="AD155" i="2"/>
  <c r="AD157" i="2"/>
  <c r="AD158" i="2"/>
  <c r="AD160" i="2"/>
  <c r="AD164" i="2"/>
  <c r="AD165" i="2"/>
  <c r="AD170" i="2"/>
  <c r="AD174" i="2"/>
  <c r="AD175" i="2"/>
  <c r="AD177" i="2"/>
  <c r="AD178" i="2"/>
  <c r="AD181" i="2"/>
  <c r="AD182" i="2"/>
  <c r="AD183" i="2"/>
  <c r="AD187" i="2"/>
  <c r="AD188" i="2"/>
  <c r="AD189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F424" i="8" l="1"/>
  <c r="V64" i="2" s="1"/>
  <c r="W64" i="2" s="1"/>
  <c r="E424" i="8"/>
  <c r="H64" i="2" s="1"/>
  <c r="D424" i="8"/>
  <c r="C424" i="8"/>
  <c r="X64" i="2" s="1"/>
  <c r="F423" i="8"/>
  <c r="E423" i="8"/>
  <c r="D423" i="8"/>
  <c r="C423" i="8"/>
  <c r="X23" i="2" s="1"/>
  <c r="F422" i="8"/>
  <c r="V74" i="2" s="1"/>
  <c r="W74" i="2" s="1"/>
  <c r="E422" i="8"/>
  <c r="H74" i="2" s="1"/>
  <c r="D422" i="8"/>
  <c r="C422" i="8"/>
  <c r="X74" i="2" s="1"/>
  <c r="F421" i="8"/>
  <c r="V99" i="2" s="1"/>
  <c r="W99" i="2" s="1"/>
  <c r="E421" i="8"/>
  <c r="H99" i="2" s="1"/>
  <c r="D421" i="8"/>
  <c r="C421" i="8"/>
  <c r="X99" i="2" s="1"/>
  <c r="F420" i="8"/>
  <c r="V97" i="2" s="1"/>
  <c r="W97" i="2" s="1"/>
  <c r="E420" i="8"/>
  <c r="H97" i="2" s="1"/>
  <c r="D420" i="8"/>
  <c r="C420" i="8"/>
  <c r="X97" i="2" s="1"/>
  <c r="F419" i="8"/>
  <c r="V407" i="2" s="1"/>
  <c r="W407" i="2" s="1"/>
  <c r="E419" i="8"/>
  <c r="H407" i="2" s="1"/>
  <c r="D419" i="8"/>
  <c r="C419" i="8"/>
  <c r="X407" i="2" s="1"/>
  <c r="F418" i="8"/>
  <c r="V404" i="2" s="1"/>
  <c r="W404" i="2" s="1"/>
  <c r="E418" i="8"/>
  <c r="H404" i="2" s="1"/>
  <c r="D418" i="8"/>
  <c r="C418" i="8"/>
  <c r="X404" i="2" s="1"/>
  <c r="F417" i="8"/>
  <c r="V409" i="2" s="1"/>
  <c r="W409" i="2" s="1"/>
  <c r="E417" i="8"/>
  <c r="H409" i="2" s="1"/>
  <c r="D417" i="8"/>
  <c r="C417" i="8"/>
  <c r="X409" i="2" s="1"/>
  <c r="F416" i="8"/>
  <c r="V222" i="2" s="1"/>
  <c r="W222" i="2" s="1"/>
  <c r="E416" i="8"/>
  <c r="H222" i="2" s="1"/>
  <c r="D416" i="8"/>
  <c r="C416" i="8"/>
  <c r="X222" i="2" s="1"/>
  <c r="F415" i="8"/>
  <c r="V406" i="2" s="1"/>
  <c r="W406" i="2" s="1"/>
  <c r="E415" i="8"/>
  <c r="H406" i="2" s="1"/>
  <c r="D415" i="8"/>
  <c r="C415" i="8"/>
  <c r="X406" i="2" s="1"/>
  <c r="F414" i="8"/>
  <c r="V405" i="2" s="1"/>
  <c r="W405" i="2" s="1"/>
  <c r="E414" i="8"/>
  <c r="H405" i="2" s="1"/>
  <c r="D414" i="8"/>
  <c r="C414" i="8"/>
  <c r="X405" i="2" s="1"/>
  <c r="F413" i="8"/>
  <c r="V413" i="2" s="1"/>
  <c r="W413" i="2" s="1"/>
  <c r="E413" i="8"/>
  <c r="H413" i="2" s="1"/>
  <c r="D413" i="8"/>
  <c r="C413" i="8"/>
  <c r="X413" i="2" s="1"/>
  <c r="F412" i="8"/>
  <c r="V412" i="2" s="1"/>
  <c r="W412" i="2" s="1"/>
  <c r="E412" i="8"/>
  <c r="H412" i="2" s="1"/>
  <c r="D412" i="8"/>
  <c r="C412" i="8"/>
  <c r="X412" i="2" s="1"/>
  <c r="F411" i="8"/>
  <c r="V274" i="2" s="1"/>
  <c r="W274" i="2" s="1"/>
  <c r="E411" i="8"/>
  <c r="H274" i="2" s="1"/>
  <c r="D411" i="8"/>
  <c r="C411" i="8"/>
  <c r="X274" i="2" s="1"/>
  <c r="F410" i="8"/>
  <c r="V408" i="2" s="1"/>
  <c r="W408" i="2" s="1"/>
  <c r="E410" i="8"/>
  <c r="H408" i="2" s="1"/>
  <c r="D410" i="8"/>
  <c r="C410" i="8"/>
  <c r="X408" i="2" s="1"/>
  <c r="F409" i="8"/>
  <c r="V411" i="2" s="1"/>
  <c r="W411" i="2" s="1"/>
  <c r="E409" i="8"/>
  <c r="H411" i="2" s="1"/>
  <c r="D409" i="8"/>
  <c r="C409" i="8"/>
  <c r="X411" i="2" s="1"/>
  <c r="F408" i="8"/>
  <c r="V410" i="2" s="1"/>
  <c r="W410" i="2" s="1"/>
  <c r="E408" i="8"/>
  <c r="H410" i="2" s="1"/>
  <c r="D408" i="8"/>
  <c r="C408" i="8"/>
  <c r="X410" i="2" s="1"/>
  <c r="F407" i="8"/>
  <c r="V213" i="2" s="1"/>
  <c r="W213" i="2" s="1"/>
  <c r="E407" i="8"/>
  <c r="H213" i="2" s="1"/>
  <c r="D407" i="8"/>
  <c r="C407" i="8"/>
  <c r="X213" i="2" s="1"/>
  <c r="F406" i="8"/>
  <c r="V60" i="2" s="1"/>
  <c r="W60" i="2" s="1"/>
  <c r="E406" i="8"/>
  <c r="H60" i="2" s="1"/>
  <c r="D406" i="8"/>
  <c r="C406" i="8"/>
  <c r="X60" i="2" s="1"/>
  <c r="F405" i="8"/>
  <c r="V203" i="2" s="1"/>
  <c r="W203" i="2" s="1"/>
  <c r="E405" i="8"/>
  <c r="H203" i="2" s="1"/>
  <c r="D405" i="8"/>
  <c r="C405" i="8"/>
  <c r="X203" i="2" s="1"/>
  <c r="F404" i="8"/>
  <c r="V53" i="2" s="1"/>
  <c r="W53" i="2" s="1"/>
  <c r="E404" i="8"/>
  <c r="H53" i="2" s="1"/>
  <c r="D404" i="8"/>
  <c r="C404" i="8"/>
  <c r="X53" i="2" s="1"/>
  <c r="F403" i="8"/>
  <c r="E403" i="8"/>
  <c r="D403" i="8"/>
  <c r="C403" i="8"/>
  <c r="X30" i="2" s="1"/>
  <c r="F402" i="8"/>
  <c r="V36" i="2" s="1"/>
  <c r="W36" i="2" s="1"/>
  <c r="E402" i="8"/>
  <c r="H36" i="2" s="1"/>
  <c r="D402" i="8"/>
  <c r="C402" i="8"/>
  <c r="X36" i="2" s="1"/>
  <c r="F401" i="8"/>
  <c r="V176" i="2" s="1"/>
  <c r="W176" i="2" s="1"/>
  <c r="E401" i="8"/>
  <c r="H176" i="2" s="1"/>
  <c r="D401" i="8"/>
  <c r="C401" i="8"/>
  <c r="X176" i="2" s="1"/>
  <c r="F400" i="8"/>
  <c r="V163" i="2" s="1"/>
  <c r="W163" i="2" s="1"/>
  <c r="E400" i="8"/>
  <c r="H163" i="2" s="1"/>
  <c r="D400" i="8"/>
  <c r="C400" i="8"/>
  <c r="X163" i="2" s="1"/>
  <c r="F399" i="8"/>
  <c r="V63" i="2" s="1"/>
  <c r="W63" i="2" s="1"/>
  <c r="E399" i="8"/>
  <c r="H63" i="2" s="1"/>
  <c r="D399" i="8"/>
  <c r="C399" i="8"/>
  <c r="X63" i="2" s="1"/>
  <c r="F398" i="8"/>
  <c r="V186" i="2" s="1"/>
  <c r="W186" i="2" s="1"/>
  <c r="E398" i="8"/>
  <c r="H186" i="2" s="1"/>
  <c r="D398" i="8"/>
  <c r="C398" i="8"/>
  <c r="X186" i="2" s="1"/>
  <c r="F397" i="8"/>
  <c r="V92" i="2" s="1"/>
  <c r="W92" i="2" s="1"/>
  <c r="E397" i="8"/>
  <c r="H92" i="2" s="1"/>
  <c r="D397" i="8"/>
  <c r="C397" i="8"/>
  <c r="X92" i="2" s="1"/>
  <c r="F396" i="8"/>
  <c r="V132" i="2" s="1"/>
  <c r="W132" i="2" s="1"/>
  <c r="E396" i="8"/>
  <c r="H132" i="2" s="1"/>
  <c r="D396" i="8"/>
  <c r="C396" i="8"/>
  <c r="X132" i="2" s="1"/>
  <c r="F395" i="8"/>
  <c r="V88" i="2" s="1"/>
  <c r="W88" i="2" s="1"/>
  <c r="E395" i="8"/>
  <c r="H88" i="2" s="1"/>
  <c r="D395" i="8"/>
  <c r="C395" i="8"/>
  <c r="X88" i="2" s="1"/>
  <c r="F394" i="8"/>
  <c r="V116" i="2" s="1"/>
  <c r="W116" i="2" s="1"/>
  <c r="E394" i="8"/>
  <c r="H116" i="2" s="1"/>
  <c r="D394" i="8"/>
  <c r="C394" i="8"/>
  <c r="X116" i="2" s="1"/>
  <c r="F393" i="8"/>
  <c r="V126" i="2" s="1"/>
  <c r="W126" i="2" s="1"/>
  <c r="E393" i="8"/>
  <c r="H126" i="2" s="1"/>
  <c r="D393" i="8"/>
  <c r="C393" i="8"/>
  <c r="X126" i="2" s="1"/>
  <c r="F392" i="8"/>
  <c r="V109" i="2" s="1"/>
  <c r="W109" i="2" s="1"/>
  <c r="E392" i="8"/>
  <c r="H109" i="2" s="1"/>
  <c r="D392" i="8"/>
  <c r="C392" i="8"/>
  <c r="X109" i="2" s="1"/>
  <c r="F391" i="8"/>
  <c r="V121" i="2" s="1"/>
  <c r="W121" i="2" s="1"/>
  <c r="E391" i="8"/>
  <c r="H121" i="2" s="1"/>
  <c r="D391" i="8"/>
  <c r="C391" i="8"/>
  <c r="X121" i="2" s="1"/>
  <c r="F390" i="8"/>
  <c r="E390" i="8"/>
  <c r="D390" i="8"/>
  <c r="C390" i="8"/>
  <c r="X35" i="2" s="1"/>
  <c r="F389" i="8"/>
  <c r="V112" i="2" s="1"/>
  <c r="W112" i="2" s="1"/>
  <c r="E389" i="8"/>
  <c r="H112" i="2" s="1"/>
  <c r="D389" i="8"/>
  <c r="C389" i="8"/>
  <c r="X112" i="2" s="1"/>
  <c r="F388" i="8"/>
  <c r="V128" i="2" s="1"/>
  <c r="W128" i="2" s="1"/>
  <c r="E388" i="8"/>
  <c r="H128" i="2" s="1"/>
  <c r="D388" i="8"/>
  <c r="C388" i="8"/>
  <c r="X128" i="2" s="1"/>
  <c r="F387" i="8"/>
  <c r="V124" i="2" s="1"/>
  <c r="W124" i="2" s="1"/>
  <c r="E387" i="8"/>
  <c r="H124" i="2" s="1"/>
  <c r="D387" i="8"/>
  <c r="C387" i="8"/>
  <c r="X124" i="2" s="1"/>
  <c r="F386" i="8"/>
  <c r="V62" i="2" s="1"/>
  <c r="W62" i="2" s="1"/>
  <c r="E386" i="8"/>
  <c r="H62" i="2" s="1"/>
  <c r="D386" i="8"/>
  <c r="C386" i="8"/>
  <c r="X62" i="2" s="1"/>
  <c r="F385" i="8"/>
  <c r="V166" i="2" s="1"/>
  <c r="W166" i="2" s="1"/>
  <c r="E385" i="8"/>
  <c r="H166" i="2" s="1"/>
  <c r="D385" i="8"/>
  <c r="C385" i="8"/>
  <c r="X166" i="2" s="1"/>
  <c r="F384" i="8"/>
  <c r="V150" i="2" s="1"/>
  <c r="W150" i="2" s="1"/>
  <c r="E384" i="8"/>
  <c r="H150" i="2" s="1"/>
  <c r="D384" i="8"/>
  <c r="C384" i="8"/>
  <c r="X150" i="2" s="1"/>
  <c r="F383" i="8"/>
  <c r="V179" i="2" s="1"/>
  <c r="W179" i="2" s="1"/>
  <c r="E383" i="8"/>
  <c r="H179" i="2" s="1"/>
  <c r="D383" i="8"/>
  <c r="C383" i="8"/>
  <c r="X179" i="2" s="1"/>
  <c r="F382" i="8"/>
  <c r="V149" i="2" s="1"/>
  <c r="W149" i="2" s="1"/>
  <c r="E382" i="8"/>
  <c r="H149" i="2" s="1"/>
  <c r="D382" i="8"/>
  <c r="C382" i="8"/>
  <c r="X149" i="2" s="1"/>
  <c r="F381" i="8"/>
  <c r="V142" i="2" s="1"/>
  <c r="W142" i="2" s="1"/>
  <c r="E381" i="8"/>
  <c r="H142" i="2" s="1"/>
  <c r="D381" i="8"/>
  <c r="C381" i="8"/>
  <c r="X142" i="2" s="1"/>
  <c r="F380" i="8"/>
  <c r="V104" i="2" s="1"/>
  <c r="W104" i="2" s="1"/>
  <c r="E380" i="8"/>
  <c r="H104" i="2" s="1"/>
  <c r="D380" i="8"/>
  <c r="C380" i="8"/>
  <c r="X104" i="2" s="1"/>
  <c r="F379" i="8"/>
  <c r="V127" i="2" s="1"/>
  <c r="W127" i="2" s="1"/>
  <c r="E379" i="8"/>
  <c r="H127" i="2" s="1"/>
  <c r="D379" i="8"/>
  <c r="C379" i="8"/>
  <c r="X127" i="2" s="1"/>
  <c r="F378" i="8"/>
  <c r="V102" i="2" s="1"/>
  <c r="W102" i="2" s="1"/>
  <c r="E378" i="8"/>
  <c r="H102" i="2" s="1"/>
  <c r="D378" i="8"/>
  <c r="C378" i="8"/>
  <c r="X102" i="2" s="1"/>
  <c r="F377" i="8"/>
  <c r="V86" i="2" s="1"/>
  <c r="W86" i="2" s="1"/>
  <c r="E377" i="8"/>
  <c r="H86" i="2" s="1"/>
  <c r="D377" i="8"/>
  <c r="C377" i="8"/>
  <c r="X86" i="2" s="1"/>
  <c r="F376" i="8"/>
  <c r="E376" i="8"/>
  <c r="D376" i="8"/>
  <c r="C376" i="8"/>
  <c r="F375" i="8"/>
  <c r="V110" i="2" s="1"/>
  <c r="W110" i="2" s="1"/>
  <c r="E375" i="8"/>
  <c r="H110" i="2" s="1"/>
  <c r="D375" i="8"/>
  <c r="C375" i="8"/>
  <c r="X110" i="2" s="1"/>
  <c r="F374" i="8"/>
  <c r="V168" i="2" s="1"/>
  <c r="W168" i="2" s="1"/>
  <c r="E374" i="8"/>
  <c r="H168" i="2" s="1"/>
  <c r="D374" i="8"/>
  <c r="C374" i="8"/>
  <c r="X168" i="2" s="1"/>
  <c r="F373" i="8"/>
  <c r="V115" i="2" s="1"/>
  <c r="W115" i="2" s="1"/>
  <c r="E373" i="8"/>
  <c r="H115" i="2" s="1"/>
  <c r="D373" i="8"/>
  <c r="C373" i="8"/>
  <c r="X115" i="2" s="1"/>
  <c r="F372" i="8"/>
  <c r="V159" i="2" s="1"/>
  <c r="W159" i="2" s="1"/>
  <c r="E372" i="8"/>
  <c r="H159" i="2" s="1"/>
  <c r="D372" i="8"/>
  <c r="C372" i="8"/>
  <c r="X159" i="2" s="1"/>
  <c r="F371" i="8"/>
  <c r="V185" i="2" s="1"/>
  <c r="W185" i="2" s="1"/>
  <c r="E371" i="8"/>
  <c r="H185" i="2" s="1"/>
  <c r="D371" i="8"/>
  <c r="C371" i="8"/>
  <c r="X185" i="2" s="1"/>
  <c r="F370" i="8"/>
  <c r="V140" i="2" s="1"/>
  <c r="W140" i="2" s="1"/>
  <c r="E370" i="8"/>
  <c r="H140" i="2" s="1"/>
  <c r="D370" i="8"/>
  <c r="C370" i="8"/>
  <c r="X140" i="2" s="1"/>
  <c r="F369" i="8"/>
  <c r="V153" i="2" s="1"/>
  <c r="W153" i="2" s="1"/>
  <c r="E369" i="8"/>
  <c r="H153" i="2" s="1"/>
  <c r="D369" i="8"/>
  <c r="C369" i="8"/>
  <c r="X153" i="2" s="1"/>
  <c r="F368" i="8"/>
  <c r="V167" i="2" s="1"/>
  <c r="W167" i="2" s="1"/>
  <c r="E368" i="8"/>
  <c r="H167" i="2" s="1"/>
  <c r="D368" i="8"/>
  <c r="C368" i="8"/>
  <c r="X167" i="2" s="1"/>
  <c r="F367" i="8"/>
  <c r="V118" i="2" s="1"/>
  <c r="W118" i="2" s="1"/>
  <c r="E367" i="8"/>
  <c r="H118" i="2" s="1"/>
  <c r="D367" i="8"/>
  <c r="C367" i="8"/>
  <c r="X118" i="2" s="1"/>
  <c r="F366" i="8"/>
  <c r="V161" i="2" s="1"/>
  <c r="W161" i="2" s="1"/>
  <c r="E366" i="8"/>
  <c r="H161" i="2" s="1"/>
  <c r="D366" i="8"/>
  <c r="C366" i="8"/>
  <c r="X161" i="2" s="1"/>
  <c r="F365" i="8"/>
  <c r="V98" i="2" s="1"/>
  <c r="W98" i="2" s="1"/>
  <c r="E365" i="8"/>
  <c r="H98" i="2" s="1"/>
  <c r="D365" i="8"/>
  <c r="C365" i="8"/>
  <c r="X98" i="2" s="1"/>
  <c r="F364" i="8"/>
  <c r="V156" i="2" s="1"/>
  <c r="W156" i="2" s="1"/>
  <c r="E364" i="8"/>
  <c r="H156" i="2" s="1"/>
  <c r="D364" i="8"/>
  <c r="C364" i="8"/>
  <c r="X156" i="2" s="1"/>
  <c r="F363" i="8"/>
  <c r="V103" i="2" s="1"/>
  <c r="W103" i="2" s="1"/>
  <c r="E363" i="8"/>
  <c r="H103" i="2" s="1"/>
  <c r="D363" i="8"/>
  <c r="C363" i="8"/>
  <c r="X103" i="2" s="1"/>
  <c r="F362" i="8"/>
  <c r="V152" i="2" s="1"/>
  <c r="W152" i="2" s="1"/>
  <c r="E362" i="8"/>
  <c r="H152" i="2" s="1"/>
  <c r="D362" i="8"/>
  <c r="C362" i="8"/>
  <c r="X152" i="2" s="1"/>
  <c r="F361" i="8"/>
  <c r="V106" i="2" s="1"/>
  <c r="W106" i="2" s="1"/>
  <c r="E361" i="8"/>
  <c r="H106" i="2" s="1"/>
  <c r="D361" i="8"/>
  <c r="C361" i="8"/>
  <c r="X106" i="2" s="1"/>
  <c r="F360" i="8"/>
  <c r="V162" i="2" s="1"/>
  <c r="W162" i="2" s="1"/>
  <c r="E360" i="8"/>
  <c r="H162" i="2" s="1"/>
  <c r="D360" i="8"/>
  <c r="C360" i="8"/>
  <c r="X162" i="2" s="1"/>
  <c r="F359" i="8"/>
  <c r="V101" i="2" s="1"/>
  <c r="W101" i="2" s="1"/>
  <c r="E359" i="8"/>
  <c r="H101" i="2" s="1"/>
  <c r="D359" i="8"/>
  <c r="C359" i="8"/>
  <c r="X101" i="2" s="1"/>
  <c r="F358" i="8"/>
  <c r="V105" i="2" s="1"/>
  <c r="W105" i="2" s="1"/>
  <c r="E358" i="8"/>
  <c r="H105" i="2" s="1"/>
  <c r="D358" i="8"/>
  <c r="C358" i="8"/>
  <c r="X105" i="2" s="1"/>
  <c r="F357" i="8"/>
  <c r="V84" i="2" s="1"/>
  <c r="W84" i="2" s="1"/>
  <c r="E357" i="8"/>
  <c r="H84" i="2" s="1"/>
  <c r="D357" i="8"/>
  <c r="C357" i="8"/>
  <c r="X84" i="2" s="1"/>
  <c r="F356" i="8"/>
  <c r="V113" i="2" s="1"/>
  <c r="W113" i="2" s="1"/>
  <c r="E356" i="8"/>
  <c r="H113" i="2" s="1"/>
  <c r="D356" i="8"/>
  <c r="C356" i="8"/>
  <c r="X113" i="2" s="1"/>
  <c r="F355" i="8"/>
  <c r="V87" i="2" s="1"/>
  <c r="W87" i="2" s="1"/>
  <c r="E355" i="8"/>
  <c r="H87" i="2" s="1"/>
  <c r="D355" i="8"/>
  <c r="C355" i="8"/>
  <c r="X87" i="2" s="1"/>
  <c r="F354" i="8"/>
  <c r="V144" i="2" s="1"/>
  <c r="W144" i="2" s="1"/>
  <c r="E354" i="8"/>
  <c r="H144" i="2" s="1"/>
  <c r="D354" i="8"/>
  <c r="C354" i="8"/>
  <c r="X144" i="2" s="1"/>
  <c r="F353" i="8"/>
  <c r="V184" i="2" s="1"/>
  <c r="W184" i="2" s="1"/>
  <c r="E353" i="8"/>
  <c r="H184" i="2" s="1"/>
  <c r="D353" i="8"/>
  <c r="C353" i="8"/>
  <c r="X184" i="2" s="1"/>
  <c r="F352" i="8"/>
  <c r="V148" i="2" s="1"/>
  <c r="W148" i="2" s="1"/>
  <c r="E352" i="8"/>
  <c r="H148" i="2" s="1"/>
  <c r="D352" i="8"/>
  <c r="C352" i="8"/>
  <c r="X148" i="2" s="1"/>
  <c r="F351" i="8"/>
  <c r="V146" i="2" s="1"/>
  <c r="W146" i="2" s="1"/>
  <c r="E351" i="8"/>
  <c r="H146" i="2" s="1"/>
  <c r="D351" i="8"/>
  <c r="C351" i="8"/>
  <c r="X146" i="2" s="1"/>
  <c r="F350" i="8"/>
  <c r="V134" i="2" s="1"/>
  <c r="W134" i="2" s="1"/>
  <c r="E350" i="8"/>
  <c r="H134" i="2" s="1"/>
  <c r="D350" i="8"/>
  <c r="C350" i="8"/>
  <c r="X134" i="2" s="1"/>
  <c r="F349" i="8"/>
  <c r="V151" i="2" s="1"/>
  <c r="W151" i="2" s="1"/>
  <c r="E349" i="8"/>
  <c r="H151" i="2" s="1"/>
  <c r="D349" i="8"/>
  <c r="C349" i="8"/>
  <c r="X151" i="2" s="1"/>
  <c r="F348" i="8"/>
  <c r="V180" i="2" s="1"/>
  <c r="W180" i="2" s="1"/>
  <c r="E348" i="8"/>
  <c r="H180" i="2" s="1"/>
  <c r="D348" i="8"/>
  <c r="C348" i="8"/>
  <c r="X180" i="2" s="1"/>
  <c r="F347" i="8"/>
  <c r="V137" i="2" s="1"/>
  <c r="W137" i="2" s="1"/>
  <c r="E347" i="8"/>
  <c r="H137" i="2" s="1"/>
  <c r="D347" i="8"/>
  <c r="C347" i="8"/>
  <c r="X137" i="2" s="1"/>
  <c r="F346" i="8"/>
  <c r="V172" i="2" s="1"/>
  <c r="W172" i="2" s="1"/>
  <c r="E346" i="8"/>
  <c r="H172" i="2" s="1"/>
  <c r="D346" i="8"/>
  <c r="C346" i="8"/>
  <c r="X172" i="2" s="1"/>
  <c r="F345" i="8"/>
  <c r="V171" i="2" s="1"/>
  <c r="W171" i="2" s="1"/>
  <c r="E345" i="8"/>
  <c r="H171" i="2" s="1"/>
  <c r="D345" i="8"/>
  <c r="C345" i="8"/>
  <c r="X171" i="2" s="1"/>
  <c r="F344" i="8"/>
  <c r="V119" i="2" s="1"/>
  <c r="W119" i="2" s="1"/>
  <c r="E344" i="8"/>
  <c r="H119" i="2" s="1"/>
  <c r="D344" i="8"/>
  <c r="C344" i="8"/>
  <c r="X119" i="2" s="1"/>
  <c r="F343" i="8"/>
  <c r="V129" i="2" s="1"/>
  <c r="W129" i="2" s="1"/>
  <c r="E343" i="8"/>
  <c r="H129" i="2" s="1"/>
  <c r="D343" i="8"/>
  <c r="C343" i="8"/>
  <c r="X129" i="2" s="1"/>
  <c r="F342" i="8"/>
  <c r="V173" i="2" s="1"/>
  <c r="W173" i="2" s="1"/>
  <c r="E342" i="8"/>
  <c r="H173" i="2" s="1"/>
  <c r="D342" i="8"/>
  <c r="C342" i="8"/>
  <c r="X173" i="2" s="1"/>
  <c r="F341" i="8"/>
  <c r="V89" i="2" s="1"/>
  <c r="W89" i="2" s="1"/>
  <c r="E341" i="8"/>
  <c r="H89" i="2" s="1"/>
  <c r="D341" i="8"/>
  <c r="C341" i="8"/>
  <c r="X89" i="2" s="1"/>
  <c r="F340" i="8"/>
  <c r="V138" i="2" s="1"/>
  <c r="W138" i="2" s="1"/>
  <c r="E340" i="8"/>
  <c r="H138" i="2" s="1"/>
  <c r="D340" i="8"/>
  <c r="C340" i="8"/>
  <c r="X138" i="2" s="1"/>
  <c r="F339" i="8"/>
  <c r="V107" i="2" s="1"/>
  <c r="W107" i="2" s="1"/>
  <c r="E339" i="8"/>
  <c r="H107" i="2" s="1"/>
  <c r="D339" i="8"/>
  <c r="C339" i="8"/>
  <c r="X107" i="2" s="1"/>
  <c r="F338" i="8"/>
  <c r="V154" i="2" s="1"/>
  <c r="W154" i="2" s="1"/>
  <c r="E338" i="8"/>
  <c r="H154" i="2" s="1"/>
  <c r="D338" i="8"/>
  <c r="C338" i="8"/>
  <c r="X154" i="2" s="1"/>
  <c r="F337" i="8"/>
  <c r="V55" i="2" s="1"/>
  <c r="W55" i="2" s="1"/>
  <c r="E337" i="8"/>
  <c r="H55" i="2" s="1"/>
  <c r="D337" i="8"/>
  <c r="C337" i="8"/>
  <c r="X55" i="2" s="1"/>
  <c r="F336" i="8"/>
  <c r="V75" i="2" s="1"/>
  <c r="W75" i="2" s="1"/>
  <c r="E336" i="8"/>
  <c r="H75" i="2" s="1"/>
  <c r="D336" i="8"/>
  <c r="C336" i="8"/>
  <c r="X75" i="2" s="1"/>
  <c r="F335" i="8"/>
  <c r="V51" i="2" s="1"/>
  <c r="W51" i="2" s="1"/>
  <c r="E335" i="8"/>
  <c r="H51" i="2" s="1"/>
  <c r="D335" i="8"/>
  <c r="C335" i="8"/>
  <c r="X51" i="2" s="1"/>
  <c r="F334" i="8"/>
  <c r="V130" i="2" s="1"/>
  <c r="W130" i="2" s="1"/>
  <c r="E334" i="8"/>
  <c r="H130" i="2" s="1"/>
  <c r="D334" i="8"/>
  <c r="C334" i="8"/>
  <c r="X130" i="2" s="1"/>
  <c r="F333" i="8"/>
  <c r="V169" i="2" s="1"/>
  <c r="W169" i="2" s="1"/>
  <c r="E333" i="8"/>
  <c r="H169" i="2" s="1"/>
  <c r="D333" i="8"/>
  <c r="C333" i="8"/>
  <c r="X169" i="2" s="1"/>
  <c r="F332" i="8"/>
  <c r="E332" i="8"/>
  <c r="D332" i="8"/>
  <c r="C332" i="8"/>
  <c r="X26" i="2" s="1"/>
  <c r="F331" i="8"/>
  <c r="V435" i="2" s="1"/>
  <c r="W435" i="2" s="1"/>
  <c r="E331" i="8"/>
  <c r="H435" i="2" s="1"/>
  <c r="D331" i="8"/>
  <c r="C331" i="8"/>
  <c r="X435" i="2" s="1"/>
  <c r="F330" i="8"/>
  <c r="V42" i="2" s="1"/>
  <c r="W42" i="2" s="1"/>
  <c r="E330" i="8"/>
  <c r="H42" i="2" s="1"/>
  <c r="D330" i="8"/>
  <c r="C330" i="8"/>
  <c r="X42" i="2" s="1"/>
  <c r="F329" i="8"/>
  <c r="E329" i="8"/>
  <c r="D329" i="8"/>
  <c r="C329" i="8"/>
  <c r="X11" i="2" s="1"/>
  <c r="F328" i="8"/>
  <c r="V39" i="2" s="1"/>
  <c r="W39" i="2" s="1"/>
  <c r="E328" i="8"/>
  <c r="H39" i="2" s="1"/>
  <c r="D328" i="8"/>
  <c r="C328" i="8"/>
  <c r="X39" i="2" s="1"/>
  <c r="F327" i="8"/>
  <c r="E327" i="8"/>
  <c r="D327" i="8"/>
  <c r="C327" i="8"/>
  <c r="X28" i="2" s="1"/>
  <c r="F326" i="8"/>
  <c r="E326" i="8"/>
  <c r="D326" i="8"/>
  <c r="C326" i="8"/>
  <c r="X3" i="2" s="1"/>
  <c r="F325" i="8"/>
  <c r="E325" i="8"/>
  <c r="D325" i="8"/>
  <c r="C325" i="8"/>
  <c r="X7" i="2" s="1"/>
  <c r="F324" i="8"/>
  <c r="V45" i="2" s="1"/>
  <c r="W45" i="2" s="1"/>
  <c r="E324" i="8"/>
  <c r="H45" i="2" s="1"/>
  <c r="D324" i="8"/>
  <c r="C324" i="8"/>
  <c r="X45" i="2" s="1"/>
  <c r="F323" i="8"/>
  <c r="V416" i="2" s="1"/>
  <c r="W416" i="2" s="1"/>
  <c r="E323" i="8"/>
  <c r="H416" i="2" s="1"/>
  <c r="D323" i="8"/>
  <c r="C323" i="8"/>
  <c r="X416" i="2" s="1"/>
  <c r="F322" i="8"/>
  <c r="V415" i="2" s="1"/>
  <c r="W415" i="2" s="1"/>
  <c r="E322" i="8"/>
  <c r="H415" i="2" s="1"/>
  <c r="D322" i="8"/>
  <c r="C322" i="8"/>
  <c r="X415" i="2" s="1"/>
  <c r="F321" i="8"/>
  <c r="V414" i="2" s="1"/>
  <c r="W414" i="2" s="1"/>
  <c r="E321" i="8"/>
  <c r="H414" i="2" s="1"/>
  <c r="D321" i="8"/>
  <c r="C321" i="8"/>
  <c r="X414" i="2" s="1"/>
  <c r="F320" i="8"/>
  <c r="V227" i="2" s="1"/>
  <c r="W227" i="2" s="1"/>
  <c r="E320" i="8"/>
  <c r="H227" i="2" s="1"/>
  <c r="D320" i="8"/>
  <c r="C320" i="8"/>
  <c r="X227" i="2" s="1"/>
  <c r="F319" i="8"/>
  <c r="V403" i="2" s="1"/>
  <c r="W403" i="2" s="1"/>
  <c r="E319" i="8"/>
  <c r="H403" i="2" s="1"/>
  <c r="D319" i="8"/>
  <c r="C319" i="8"/>
  <c r="X403" i="2" s="1"/>
  <c r="F318" i="8"/>
  <c r="V400" i="2" s="1"/>
  <c r="W400" i="2" s="1"/>
  <c r="E318" i="8"/>
  <c r="H400" i="2" s="1"/>
  <c r="D318" i="8"/>
  <c r="C318" i="8"/>
  <c r="X400" i="2" s="1"/>
  <c r="F317" i="8"/>
  <c r="V225" i="2" s="1"/>
  <c r="W225" i="2" s="1"/>
  <c r="E317" i="8"/>
  <c r="H225" i="2" s="1"/>
  <c r="D317" i="8"/>
  <c r="C317" i="8"/>
  <c r="X225" i="2" s="1"/>
  <c r="F316" i="8"/>
  <c r="V398" i="2" s="1"/>
  <c r="W398" i="2" s="1"/>
  <c r="E316" i="8"/>
  <c r="H398" i="2" s="1"/>
  <c r="D316" i="8"/>
  <c r="C316" i="8"/>
  <c r="X398" i="2" s="1"/>
  <c r="F315" i="8"/>
  <c r="V221" i="2" s="1"/>
  <c r="W221" i="2" s="1"/>
  <c r="E315" i="8"/>
  <c r="H221" i="2" s="1"/>
  <c r="D315" i="8"/>
  <c r="C315" i="8"/>
  <c r="X221" i="2" s="1"/>
  <c r="F314" i="8"/>
  <c r="V388" i="2" s="1"/>
  <c r="W388" i="2" s="1"/>
  <c r="E314" i="8"/>
  <c r="H388" i="2" s="1"/>
  <c r="D314" i="8"/>
  <c r="C314" i="8"/>
  <c r="X388" i="2" s="1"/>
  <c r="F313" i="8"/>
  <c r="V402" i="2" s="1"/>
  <c r="W402" i="2" s="1"/>
  <c r="E313" i="8"/>
  <c r="H402" i="2" s="1"/>
  <c r="D313" i="8"/>
  <c r="C313" i="8"/>
  <c r="X402" i="2" s="1"/>
  <c r="F312" i="8"/>
  <c r="V401" i="2" s="1"/>
  <c r="W401" i="2" s="1"/>
  <c r="E312" i="8"/>
  <c r="H401" i="2" s="1"/>
  <c r="D312" i="8"/>
  <c r="C312" i="8"/>
  <c r="X401" i="2" s="1"/>
  <c r="F311" i="8"/>
  <c r="V239" i="2" s="1"/>
  <c r="W239" i="2" s="1"/>
  <c r="E311" i="8"/>
  <c r="H239" i="2" s="1"/>
  <c r="D311" i="8"/>
  <c r="C311" i="8"/>
  <c r="X239" i="2" s="1"/>
  <c r="F310" i="8"/>
  <c r="V390" i="2" s="1"/>
  <c r="W390" i="2" s="1"/>
  <c r="E310" i="8"/>
  <c r="H390" i="2" s="1"/>
  <c r="D310" i="8"/>
  <c r="C310" i="8"/>
  <c r="X390" i="2" s="1"/>
  <c r="F309" i="8"/>
  <c r="V397" i="2" s="1"/>
  <c r="W397" i="2" s="1"/>
  <c r="E309" i="8"/>
  <c r="H397" i="2" s="1"/>
  <c r="D309" i="8"/>
  <c r="C309" i="8"/>
  <c r="X397" i="2" s="1"/>
  <c r="F308" i="8"/>
  <c r="V396" i="2" s="1"/>
  <c r="W396" i="2" s="1"/>
  <c r="E308" i="8"/>
  <c r="H396" i="2" s="1"/>
  <c r="D308" i="8"/>
  <c r="C308" i="8"/>
  <c r="X396" i="2" s="1"/>
  <c r="F307" i="8"/>
  <c r="V399" i="2" s="1"/>
  <c r="W399" i="2" s="1"/>
  <c r="E307" i="8"/>
  <c r="H399" i="2" s="1"/>
  <c r="D307" i="8"/>
  <c r="C307" i="8"/>
  <c r="X399" i="2" s="1"/>
  <c r="F306" i="8"/>
  <c r="V395" i="2" s="1"/>
  <c r="W395" i="2" s="1"/>
  <c r="E306" i="8"/>
  <c r="H395" i="2" s="1"/>
  <c r="D306" i="8"/>
  <c r="C306" i="8"/>
  <c r="X395" i="2" s="1"/>
  <c r="F305" i="8"/>
  <c r="V392" i="2" s="1"/>
  <c r="W392" i="2" s="1"/>
  <c r="E305" i="8"/>
  <c r="H392" i="2" s="1"/>
  <c r="D305" i="8"/>
  <c r="C305" i="8"/>
  <c r="X392" i="2" s="1"/>
  <c r="F304" i="8"/>
  <c r="V368" i="2" s="1"/>
  <c r="W368" i="2" s="1"/>
  <c r="E304" i="8"/>
  <c r="H368" i="2" s="1"/>
  <c r="D304" i="8"/>
  <c r="C304" i="8"/>
  <c r="X368" i="2" s="1"/>
  <c r="F303" i="8"/>
  <c r="V367" i="2" s="1"/>
  <c r="W367" i="2" s="1"/>
  <c r="E303" i="8"/>
  <c r="H367" i="2" s="1"/>
  <c r="D303" i="8"/>
  <c r="C303" i="8"/>
  <c r="X367" i="2" s="1"/>
  <c r="F302" i="8"/>
  <c r="V375" i="2" s="1"/>
  <c r="W375" i="2" s="1"/>
  <c r="E302" i="8"/>
  <c r="H375" i="2" s="1"/>
  <c r="D302" i="8"/>
  <c r="C302" i="8"/>
  <c r="X375" i="2" s="1"/>
  <c r="F301" i="8"/>
  <c r="V270" i="2" s="1"/>
  <c r="W270" i="2" s="1"/>
  <c r="E301" i="8"/>
  <c r="H270" i="2" s="1"/>
  <c r="D301" i="8"/>
  <c r="C301" i="8"/>
  <c r="X270" i="2" s="1"/>
  <c r="F300" i="8"/>
  <c r="V369" i="2" s="1"/>
  <c r="W369" i="2" s="1"/>
  <c r="E300" i="8"/>
  <c r="H369" i="2" s="1"/>
  <c r="D300" i="8"/>
  <c r="C300" i="8"/>
  <c r="X369" i="2" s="1"/>
  <c r="F299" i="8"/>
  <c r="V370" i="2" s="1"/>
  <c r="W370" i="2" s="1"/>
  <c r="E299" i="8"/>
  <c r="H370" i="2" s="1"/>
  <c r="D299" i="8"/>
  <c r="C299" i="8"/>
  <c r="X370" i="2" s="1"/>
  <c r="F298" i="8"/>
  <c r="V381" i="2" s="1"/>
  <c r="W381" i="2" s="1"/>
  <c r="E298" i="8"/>
  <c r="H381" i="2" s="1"/>
  <c r="D298" i="8"/>
  <c r="C298" i="8"/>
  <c r="X381" i="2" s="1"/>
  <c r="F297" i="8"/>
  <c r="V361" i="2" s="1"/>
  <c r="W361" i="2" s="1"/>
  <c r="E297" i="8"/>
  <c r="H361" i="2" s="1"/>
  <c r="D297" i="8"/>
  <c r="C297" i="8"/>
  <c r="X361" i="2" s="1"/>
  <c r="F296" i="8"/>
  <c r="V365" i="2" s="1"/>
  <c r="W365" i="2" s="1"/>
  <c r="E296" i="8"/>
  <c r="H365" i="2" s="1"/>
  <c r="D296" i="8"/>
  <c r="C296" i="8"/>
  <c r="X365" i="2" s="1"/>
  <c r="F295" i="8"/>
  <c r="V421" i="2" s="1"/>
  <c r="W421" i="2" s="1"/>
  <c r="E295" i="8"/>
  <c r="H421" i="2" s="1"/>
  <c r="D295" i="8"/>
  <c r="C295" i="8"/>
  <c r="X421" i="2" s="1"/>
  <c r="F294" i="8"/>
  <c r="V422" i="2" s="1"/>
  <c r="W422" i="2" s="1"/>
  <c r="E294" i="8"/>
  <c r="H422" i="2" s="1"/>
  <c r="D294" i="8"/>
  <c r="C294" i="8"/>
  <c r="X422" i="2" s="1"/>
  <c r="F293" i="8"/>
  <c r="V366" i="2" s="1"/>
  <c r="W366" i="2" s="1"/>
  <c r="E293" i="8"/>
  <c r="H366" i="2" s="1"/>
  <c r="D293" i="8"/>
  <c r="C293" i="8"/>
  <c r="X366" i="2" s="1"/>
  <c r="F292" i="8"/>
  <c r="V268" i="2" s="1"/>
  <c r="W268" i="2" s="1"/>
  <c r="E292" i="8"/>
  <c r="H268" i="2" s="1"/>
  <c r="D292" i="8"/>
  <c r="C292" i="8"/>
  <c r="X268" i="2" s="1"/>
  <c r="F291" i="8"/>
  <c r="V371" i="2" s="1"/>
  <c r="W371" i="2" s="1"/>
  <c r="E291" i="8"/>
  <c r="H371" i="2" s="1"/>
  <c r="D291" i="8"/>
  <c r="C291" i="8"/>
  <c r="X371" i="2" s="1"/>
  <c r="F290" i="8"/>
  <c r="V218" i="2" s="1"/>
  <c r="W218" i="2" s="1"/>
  <c r="E290" i="8"/>
  <c r="H218" i="2" s="1"/>
  <c r="D290" i="8"/>
  <c r="C290" i="8"/>
  <c r="X218" i="2" s="1"/>
  <c r="F289" i="8"/>
  <c r="V357" i="2" s="1"/>
  <c r="W357" i="2" s="1"/>
  <c r="E289" i="8"/>
  <c r="H357" i="2" s="1"/>
  <c r="D289" i="8"/>
  <c r="C289" i="8"/>
  <c r="X357" i="2" s="1"/>
  <c r="F288" i="8"/>
  <c r="V359" i="2" s="1"/>
  <c r="W359" i="2" s="1"/>
  <c r="E288" i="8"/>
  <c r="H359" i="2" s="1"/>
  <c r="D288" i="8"/>
  <c r="C288" i="8"/>
  <c r="X359" i="2" s="1"/>
  <c r="F287" i="8"/>
  <c r="V356" i="2" s="1"/>
  <c r="W356" i="2" s="1"/>
  <c r="E287" i="8"/>
  <c r="H356" i="2" s="1"/>
  <c r="D287" i="8"/>
  <c r="C287" i="8"/>
  <c r="X356" i="2" s="1"/>
  <c r="F286" i="8"/>
  <c r="V267" i="2" s="1"/>
  <c r="W267" i="2" s="1"/>
  <c r="E286" i="8"/>
  <c r="H267" i="2" s="1"/>
  <c r="D286" i="8"/>
  <c r="C286" i="8"/>
  <c r="X267" i="2" s="1"/>
  <c r="F285" i="8"/>
  <c r="V353" i="2" s="1"/>
  <c r="W353" i="2" s="1"/>
  <c r="E285" i="8"/>
  <c r="H353" i="2" s="1"/>
  <c r="D285" i="8"/>
  <c r="C285" i="8"/>
  <c r="X353" i="2" s="1"/>
  <c r="F284" i="8"/>
  <c r="V358" i="2" s="1"/>
  <c r="W358" i="2" s="1"/>
  <c r="E284" i="8"/>
  <c r="H358" i="2" s="1"/>
  <c r="D284" i="8"/>
  <c r="C284" i="8"/>
  <c r="X358" i="2" s="1"/>
  <c r="F283" i="8"/>
  <c r="V354" i="2" s="1"/>
  <c r="W354" i="2" s="1"/>
  <c r="E283" i="8"/>
  <c r="H354" i="2" s="1"/>
  <c r="D283" i="8"/>
  <c r="C283" i="8"/>
  <c r="X354" i="2" s="1"/>
  <c r="F282" i="8"/>
  <c r="V380" i="2" s="1"/>
  <c r="W380" i="2" s="1"/>
  <c r="E282" i="8"/>
  <c r="H380" i="2" s="1"/>
  <c r="D282" i="8"/>
  <c r="C282" i="8"/>
  <c r="X380" i="2" s="1"/>
  <c r="F281" i="8"/>
  <c r="V379" i="2" s="1"/>
  <c r="W379" i="2" s="1"/>
  <c r="E281" i="8"/>
  <c r="H379" i="2" s="1"/>
  <c r="D281" i="8"/>
  <c r="C281" i="8"/>
  <c r="X379" i="2" s="1"/>
  <c r="F280" i="8"/>
  <c r="V320" i="2" s="1"/>
  <c r="W320" i="2" s="1"/>
  <c r="E280" i="8"/>
  <c r="H320" i="2" s="1"/>
  <c r="D280" i="8"/>
  <c r="C280" i="8"/>
  <c r="X320" i="2" s="1"/>
  <c r="F279" i="8"/>
  <c r="V265" i="2" s="1"/>
  <c r="W265" i="2" s="1"/>
  <c r="E279" i="8"/>
  <c r="H265" i="2" s="1"/>
  <c r="D279" i="8"/>
  <c r="C279" i="8"/>
  <c r="X265" i="2" s="1"/>
  <c r="F278" i="8"/>
  <c r="V349" i="2" s="1"/>
  <c r="W349" i="2" s="1"/>
  <c r="E278" i="8"/>
  <c r="H349" i="2" s="1"/>
  <c r="D278" i="8"/>
  <c r="C278" i="8"/>
  <c r="X349" i="2" s="1"/>
  <c r="F277" i="8"/>
  <c r="V384" i="2" s="1"/>
  <c r="W384" i="2" s="1"/>
  <c r="E277" i="8"/>
  <c r="H384" i="2" s="1"/>
  <c r="D277" i="8"/>
  <c r="C277" i="8"/>
  <c r="X384" i="2" s="1"/>
  <c r="F276" i="8"/>
  <c r="V385" i="2" s="1"/>
  <c r="W385" i="2" s="1"/>
  <c r="E276" i="8"/>
  <c r="H385" i="2" s="1"/>
  <c r="D276" i="8"/>
  <c r="C276" i="8"/>
  <c r="X385" i="2" s="1"/>
  <c r="F275" i="8"/>
  <c r="V347" i="2" s="1"/>
  <c r="W347" i="2" s="1"/>
  <c r="E275" i="8"/>
  <c r="H347" i="2" s="1"/>
  <c r="D275" i="8"/>
  <c r="C275" i="8"/>
  <c r="X347" i="2" s="1"/>
  <c r="F274" i="8"/>
  <c r="V340" i="2" s="1"/>
  <c r="W340" i="2" s="1"/>
  <c r="E274" i="8"/>
  <c r="H340" i="2" s="1"/>
  <c r="D274" i="8"/>
  <c r="C274" i="8"/>
  <c r="X340" i="2" s="1"/>
  <c r="F273" i="8"/>
  <c r="V326" i="2" s="1"/>
  <c r="W326" i="2" s="1"/>
  <c r="E273" i="8"/>
  <c r="H326" i="2" s="1"/>
  <c r="D273" i="8"/>
  <c r="C273" i="8"/>
  <c r="X326" i="2" s="1"/>
  <c r="F272" i="8"/>
  <c r="V331" i="2" s="1"/>
  <c r="W331" i="2" s="1"/>
  <c r="E272" i="8"/>
  <c r="H331" i="2" s="1"/>
  <c r="D272" i="8"/>
  <c r="C272" i="8"/>
  <c r="X331" i="2" s="1"/>
  <c r="F271" i="8"/>
  <c r="V339" i="2" s="1"/>
  <c r="W339" i="2" s="1"/>
  <c r="E271" i="8"/>
  <c r="H339" i="2" s="1"/>
  <c r="D271" i="8"/>
  <c r="C271" i="8"/>
  <c r="X339" i="2" s="1"/>
  <c r="F270" i="8"/>
  <c r="V350" i="2" s="1"/>
  <c r="W350" i="2" s="1"/>
  <c r="E270" i="8"/>
  <c r="H350" i="2" s="1"/>
  <c r="D270" i="8"/>
  <c r="C270" i="8"/>
  <c r="X350" i="2" s="1"/>
  <c r="F269" i="8"/>
  <c r="V330" i="2" s="1"/>
  <c r="W330" i="2" s="1"/>
  <c r="E269" i="8"/>
  <c r="H330" i="2" s="1"/>
  <c r="D269" i="8"/>
  <c r="C269" i="8"/>
  <c r="X330" i="2" s="1"/>
  <c r="F268" i="8"/>
  <c r="V346" i="2" s="1"/>
  <c r="W346" i="2" s="1"/>
  <c r="E268" i="8"/>
  <c r="H346" i="2" s="1"/>
  <c r="D268" i="8"/>
  <c r="C268" i="8"/>
  <c r="X346" i="2" s="1"/>
  <c r="F267" i="8"/>
  <c r="V336" i="2" s="1"/>
  <c r="W336" i="2" s="1"/>
  <c r="E267" i="8"/>
  <c r="H336" i="2" s="1"/>
  <c r="D267" i="8"/>
  <c r="C267" i="8"/>
  <c r="X336" i="2" s="1"/>
  <c r="F266" i="8"/>
  <c r="V338" i="2" s="1"/>
  <c r="W338" i="2" s="1"/>
  <c r="E266" i="8"/>
  <c r="H338" i="2" s="1"/>
  <c r="D266" i="8"/>
  <c r="C266" i="8"/>
  <c r="X338" i="2" s="1"/>
  <c r="F265" i="8"/>
  <c r="V322" i="2" s="1"/>
  <c r="W322" i="2" s="1"/>
  <c r="E265" i="8"/>
  <c r="H322" i="2" s="1"/>
  <c r="D265" i="8"/>
  <c r="C265" i="8"/>
  <c r="X322" i="2" s="1"/>
  <c r="F264" i="8"/>
  <c r="V345" i="2" s="1"/>
  <c r="W345" i="2" s="1"/>
  <c r="E264" i="8"/>
  <c r="H345" i="2" s="1"/>
  <c r="D264" i="8"/>
  <c r="C264" i="8"/>
  <c r="X345" i="2" s="1"/>
  <c r="F263" i="8"/>
  <c r="V391" i="2" s="1"/>
  <c r="W391" i="2" s="1"/>
  <c r="E263" i="8"/>
  <c r="H391" i="2" s="1"/>
  <c r="D263" i="8"/>
  <c r="C263" i="8"/>
  <c r="X391" i="2" s="1"/>
  <c r="F262" i="8"/>
  <c r="V334" i="2" s="1"/>
  <c r="W334" i="2" s="1"/>
  <c r="E262" i="8"/>
  <c r="H334" i="2" s="1"/>
  <c r="D262" i="8"/>
  <c r="C262" i="8"/>
  <c r="X334" i="2" s="1"/>
  <c r="F261" i="8"/>
  <c r="V333" i="2" s="1"/>
  <c r="W333" i="2" s="1"/>
  <c r="E261" i="8"/>
  <c r="H333" i="2" s="1"/>
  <c r="D261" i="8"/>
  <c r="C261" i="8"/>
  <c r="X333" i="2" s="1"/>
  <c r="F260" i="8"/>
  <c r="V382" i="2" s="1"/>
  <c r="W382" i="2" s="1"/>
  <c r="E260" i="8"/>
  <c r="H382" i="2" s="1"/>
  <c r="D260" i="8"/>
  <c r="C260" i="8"/>
  <c r="X382" i="2" s="1"/>
  <c r="F259" i="8"/>
  <c r="V378" i="2" s="1"/>
  <c r="W378" i="2" s="1"/>
  <c r="E259" i="8"/>
  <c r="H378" i="2" s="1"/>
  <c r="D259" i="8"/>
  <c r="C259" i="8"/>
  <c r="X378" i="2" s="1"/>
  <c r="F258" i="8"/>
  <c r="V332" i="2" s="1"/>
  <c r="W332" i="2" s="1"/>
  <c r="E258" i="8"/>
  <c r="H332" i="2" s="1"/>
  <c r="D258" i="8"/>
  <c r="C258" i="8"/>
  <c r="X332" i="2" s="1"/>
  <c r="F257" i="8"/>
  <c r="V224" i="2" s="1"/>
  <c r="W224" i="2" s="1"/>
  <c r="E257" i="8"/>
  <c r="H224" i="2" s="1"/>
  <c r="D257" i="8"/>
  <c r="C257" i="8"/>
  <c r="X224" i="2" s="1"/>
  <c r="F256" i="8"/>
  <c r="V324" i="2" s="1"/>
  <c r="W324" i="2" s="1"/>
  <c r="E256" i="8"/>
  <c r="H324" i="2" s="1"/>
  <c r="D256" i="8"/>
  <c r="C256" i="8"/>
  <c r="X324" i="2" s="1"/>
  <c r="F255" i="8"/>
  <c r="V323" i="2" s="1"/>
  <c r="W323" i="2" s="1"/>
  <c r="E255" i="8"/>
  <c r="H323" i="2" s="1"/>
  <c r="D255" i="8"/>
  <c r="C255" i="8"/>
  <c r="X323" i="2" s="1"/>
  <c r="F254" i="8"/>
  <c r="V318" i="2" s="1"/>
  <c r="W318" i="2" s="1"/>
  <c r="E254" i="8"/>
  <c r="H318" i="2" s="1"/>
  <c r="D254" i="8"/>
  <c r="C254" i="8"/>
  <c r="X318" i="2" s="1"/>
  <c r="F253" i="8"/>
  <c r="V335" i="2" s="1"/>
  <c r="W335" i="2" s="1"/>
  <c r="E253" i="8"/>
  <c r="H335" i="2" s="1"/>
  <c r="D253" i="8"/>
  <c r="C253" i="8"/>
  <c r="X335" i="2" s="1"/>
  <c r="F252" i="8"/>
  <c r="V344" i="2" s="1"/>
  <c r="W344" i="2" s="1"/>
  <c r="E252" i="8"/>
  <c r="H344" i="2" s="1"/>
  <c r="D252" i="8"/>
  <c r="C252" i="8"/>
  <c r="X344" i="2" s="1"/>
  <c r="F251" i="8"/>
  <c r="V329" i="2" s="1"/>
  <c r="W329" i="2" s="1"/>
  <c r="E251" i="8"/>
  <c r="H329" i="2" s="1"/>
  <c r="D251" i="8"/>
  <c r="C251" i="8"/>
  <c r="X329" i="2" s="1"/>
  <c r="F250" i="8"/>
  <c r="V328" i="2" s="1"/>
  <c r="W328" i="2" s="1"/>
  <c r="E250" i="8"/>
  <c r="H328" i="2" s="1"/>
  <c r="D250" i="8"/>
  <c r="C250" i="8"/>
  <c r="X328" i="2" s="1"/>
  <c r="F249" i="8"/>
  <c r="V321" i="2" s="1"/>
  <c r="W321" i="2" s="1"/>
  <c r="E249" i="8"/>
  <c r="H321" i="2" s="1"/>
  <c r="D249" i="8"/>
  <c r="C249" i="8"/>
  <c r="X321" i="2" s="1"/>
  <c r="F248" i="8"/>
  <c r="V214" i="2" s="1"/>
  <c r="W214" i="2" s="1"/>
  <c r="E248" i="8"/>
  <c r="H214" i="2" s="1"/>
  <c r="D248" i="8"/>
  <c r="C248" i="8"/>
  <c r="X214" i="2" s="1"/>
  <c r="F247" i="8"/>
  <c r="V337" i="2" s="1"/>
  <c r="W337" i="2" s="1"/>
  <c r="E247" i="8"/>
  <c r="H337" i="2" s="1"/>
  <c r="D247" i="8"/>
  <c r="C247" i="8"/>
  <c r="X337" i="2" s="1"/>
  <c r="F246" i="8"/>
  <c r="V189" i="2" s="1"/>
  <c r="W189" i="2" s="1"/>
  <c r="E246" i="8"/>
  <c r="H189" i="2" s="1"/>
  <c r="D246" i="8"/>
  <c r="C246" i="8"/>
  <c r="X189" i="2" s="1"/>
  <c r="F245" i="8"/>
  <c r="V304" i="2" s="1"/>
  <c r="W304" i="2" s="1"/>
  <c r="E245" i="8"/>
  <c r="H304" i="2" s="1"/>
  <c r="D245" i="8"/>
  <c r="C245" i="8"/>
  <c r="X304" i="2" s="1"/>
  <c r="F244" i="8"/>
  <c r="V286" i="2" s="1"/>
  <c r="W286" i="2" s="1"/>
  <c r="E244" i="8"/>
  <c r="H286" i="2" s="1"/>
  <c r="D244" i="8"/>
  <c r="C244" i="8"/>
  <c r="X286" i="2" s="1"/>
  <c r="F243" i="8"/>
  <c r="V289" i="2" s="1"/>
  <c r="W289" i="2" s="1"/>
  <c r="E243" i="8"/>
  <c r="H289" i="2" s="1"/>
  <c r="D243" i="8"/>
  <c r="C243" i="8"/>
  <c r="X289" i="2" s="1"/>
  <c r="F242" i="8"/>
  <c r="V246" i="2" s="1"/>
  <c r="W246" i="2" s="1"/>
  <c r="E242" i="8"/>
  <c r="H246" i="2" s="1"/>
  <c r="D242" i="8"/>
  <c r="C242" i="8"/>
  <c r="X246" i="2" s="1"/>
  <c r="F241" i="8"/>
  <c r="V303" i="2" s="1"/>
  <c r="W303" i="2" s="1"/>
  <c r="E241" i="8"/>
  <c r="H303" i="2" s="1"/>
  <c r="D241" i="8"/>
  <c r="C241" i="8"/>
  <c r="X303" i="2" s="1"/>
  <c r="F240" i="8"/>
  <c r="V296" i="2" s="1"/>
  <c r="W296" i="2" s="1"/>
  <c r="E240" i="8"/>
  <c r="H296" i="2" s="1"/>
  <c r="D240" i="8"/>
  <c r="C240" i="8"/>
  <c r="X296" i="2" s="1"/>
  <c r="F239" i="8"/>
  <c r="V295" i="2" s="1"/>
  <c r="W295" i="2" s="1"/>
  <c r="E239" i="8"/>
  <c r="H295" i="2" s="1"/>
  <c r="D239" i="8"/>
  <c r="C239" i="8"/>
  <c r="X295" i="2" s="1"/>
  <c r="F238" i="8"/>
  <c r="V302" i="2" s="1"/>
  <c r="W302" i="2" s="1"/>
  <c r="E238" i="8"/>
  <c r="H302" i="2" s="1"/>
  <c r="D238" i="8"/>
  <c r="C238" i="8"/>
  <c r="X302" i="2" s="1"/>
  <c r="F237" i="8"/>
  <c r="V294" i="2" s="1"/>
  <c r="W294" i="2" s="1"/>
  <c r="E237" i="8"/>
  <c r="H294" i="2" s="1"/>
  <c r="D237" i="8"/>
  <c r="C237" i="8"/>
  <c r="X294" i="2" s="1"/>
  <c r="F236" i="8"/>
  <c r="V284" i="2" s="1"/>
  <c r="W284" i="2" s="1"/>
  <c r="E236" i="8"/>
  <c r="H284" i="2" s="1"/>
  <c r="D236" i="8"/>
  <c r="C236" i="8"/>
  <c r="X284" i="2" s="1"/>
  <c r="F235" i="8"/>
  <c r="V377" i="2" s="1"/>
  <c r="W377" i="2" s="1"/>
  <c r="E235" i="8"/>
  <c r="H377" i="2" s="1"/>
  <c r="D235" i="8"/>
  <c r="C235" i="8"/>
  <c r="X377" i="2" s="1"/>
  <c r="F234" i="8"/>
  <c r="V376" i="2" s="1"/>
  <c r="W376" i="2" s="1"/>
  <c r="E234" i="8"/>
  <c r="H376" i="2" s="1"/>
  <c r="D234" i="8"/>
  <c r="C234" i="8"/>
  <c r="X376" i="2" s="1"/>
  <c r="F233" i="8"/>
  <c r="V389" i="2" s="1"/>
  <c r="W389" i="2" s="1"/>
  <c r="E233" i="8"/>
  <c r="H389" i="2" s="1"/>
  <c r="D233" i="8"/>
  <c r="C233" i="8"/>
  <c r="X389" i="2" s="1"/>
  <c r="F232" i="8"/>
  <c r="V383" i="2" s="1"/>
  <c r="W383" i="2" s="1"/>
  <c r="E232" i="8"/>
  <c r="H383" i="2" s="1"/>
  <c r="D232" i="8"/>
  <c r="C232" i="8"/>
  <c r="X383" i="2" s="1"/>
  <c r="F231" i="8"/>
  <c r="V342" i="2" s="1"/>
  <c r="W342" i="2" s="1"/>
  <c r="E231" i="8"/>
  <c r="H342" i="2" s="1"/>
  <c r="D231" i="8"/>
  <c r="C231" i="8"/>
  <c r="X342" i="2" s="1"/>
  <c r="F230" i="8"/>
  <c r="V327" i="2" s="1"/>
  <c r="W327" i="2" s="1"/>
  <c r="E230" i="8"/>
  <c r="H327" i="2" s="1"/>
  <c r="D230" i="8"/>
  <c r="C230" i="8"/>
  <c r="X327" i="2" s="1"/>
  <c r="F229" i="8"/>
  <c r="V348" i="2" s="1"/>
  <c r="W348" i="2" s="1"/>
  <c r="E229" i="8"/>
  <c r="H348" i="2" s="1"/>
  <c r="D229" i="8"/>
  <c r="C229" i="8"/>
  <c r="X348" i="2" s="1"/>
  <c r="F228" i="8"/>
  <c r="V283" i="2" s="1"/>
  <c r="W283" i="2" s="1"/>
  <c r="E228" i="8"/>
  <c r="H283" i="2" s="1"/>
  <c r="D228" i="8"/>
  <c r="C228" i="8"/>
  <c r="X283" i="2" s="1"/>
  <c r="F227" i="8"/>
  <c r="V301" i="2" s="1"/>
  <c r="W301" i="2" s="1"/>
  <c r="E227" i="8"/>
  <c r="H301" i="2" s="1"/>
  <c r="D227" i="8"/>
  <c r="C227" i="8"/>
  <c r="X301" i="2" s="1"/>
  <c r="F226" i="8"/>
  <c r="V297" i="2" s="1"/>
  <c r="W297" i="2" s="1"/>
  <c r="E226" i="8"/>
  <c r="H297" i="2" s="1"/>
  <c r="D226" i="8"/>
  <c r="C226" i="8"/>
  <c r="X297" i="2" s="1"/>
  <c r="F225" i="8"/>
  <c r="V293" i="2" s="1"/>
  <c r="W293" i="2" s="1"/>
  <c r="E225" i="8"/>
  <c r="H293" i="2" s="1"/>
  <c r="D225" i="8"/>
  <c r="C225" i="8"/>
  <c r="X293" i="2" s="1"/>
  <c r="F224" i="8"/>
  <c r="V287" i="2" s="1"/>
  <c r="W287" i="2" s="1"/>
  <c r="E224" i="8"/>
  <c r="H287" i="2" s="1"/>
  <c r="D224" i="8"/>
  <c r="C224" i="8"/>
  <c r="X287" i="2" s="1"/>
  <c r="F223" i="8"/>
  <c r="V288" i="2" s="1"/>
  <c r="W288" i="2" s="1"/>
  <c r="E223" i="8"/>
  <c r="H288" i="2" s="1"/>
  <c r="D223" i="8"/>
  <c r="C223" i="8"/>
  <c r="X288" i="2" s="1"/>
  <c r="F222" i="8"/>
  <c r="V292" i="2" s="1"/>
  <c r="W292" i="2" s="1"/>
  <c r="E222" i="8"/>
  <c r="H292" i="2" s="1"/>
  <c r="D222" i="8"/>
  <c r="C222" i="8"/>
  <c r="X292" i="2" s="1"/>
  <c r="F221" i="8"/>
  <c r="V291" i="2" s="1"/>
  <c r="W291" i="2" s="1"/>
  <c r="E221" i="8"/>
  <c r="H291" i="2" s="1"/>
  <c r="D221" i="8"/>
  <c r="C221" i="8"/>
  <c r="X291" i="2" s="1"/>
  <c r="F220" i="8"/>
  <c r="V317" i="2" s="1"/>
  <c r="W317" i="2" s="1"/>
  <c r="E220" i="8"/>
  <c r="H317" i="2" s="1"/>
  <c r="D220" i="8"/>
  <c r="C220" i="8"/>
  <c r="X317" i="2" s="1"/>
  <c r="F219" i="8"/>
  <c r="V290" i="2" s="1"/>
  <c r="W290" i="2" s="1"/>
  <c r="E219" i="8"/>
  <c r="H290" i="2" s="1"/>
  <c r="D219" i="8"/>
  <c r="C219" i="8"/>
  <c r="X290" i="2" s="1"/>
  <c r="F218" i="8"/>
  <c r="V285" i="2" s="1"/>
  <c r="W285" i="2" s="1"/>
  <c r="E218" i="8"/>
  <c r="H285" i="2" s="1"/>
  <c r="D218" i="8"/>
  <c r="C218" i="8"/>
  <c r="X285" i="2" s="1"/>
  <c r="F217" i="8"/>
  <c r="V299" i="2" s="1"/>
  <c r="W299" i="2" s="1"/>
  <c r="E217" i="8"/>
  <c r="H299" i="2" s="1"/>
  <c r="D217" i="8"/>
  <c r="C217" i="8"/>
  <c r="X299" i="2" s="1"/>
  <c r="F216" i="8"/>
  <c r="V298" i="2" s="1"/>
  <c r="W298" i="2" s="1"/>
  <c r="E216" i="8"/>
  <c r="H298" i="2" s="1"/>
  <c r="D216" i="8"/>
  <c r="C216" i="8"/>
  <c r="X298" i="2" s="1"/>
  <c r="F215" i="8"/>
  <c r="V300" i="2" s="1"/>
  <c r="W300" i="2" s="1"/>
  <c r="E215" i="8"/>
  <c r="H300" i="2" s="1"/>
  <c r="D215" i="8"/>
  <c r="C215" i="8"/>
  <c r="X300" i="2" s="1"/>
  <c r="F214" i="8"/>
  <c r="V417" i="2" s="1"/>
  <c r="W417" i="2" s="1"/>
  <c r="E214" i="8"/>
  <c r="H417" i="2" s="1"/>
  <c r="D214" i="8"/>
  <c r="C214" i="8"/>
  <c r="X417" i="2" s="1"/>
  <c r="F213" i="8"/>
  <c r="V387" i="2" s="1"/>
  <c r="W387" i="2" s="1"/>
  <c r="E213" i="8"/>
  <c r="H387" i="2" s="1"/>
  <c r="D213" i="8"/>
  <c r="C213" i="8"/>
  <c r="X387" i="2" s="1"/>
  <c r="F212" i="8"/>
  <c r="V226" i="2" s="1"/>
  <c r="W226" i="2" s="1"/>
  <c r="E212" i="8"/>
  <c r="H226" i="2" s="1"/>
  <c r="D212" i="8"/>
  <c r="C212" i="8"/>
  <c r="X226" i="2" s="1"/>
  <c r="F211" i="8"/>
  <c r="V386" i="2" s="1"/>
  <c r="W386" i="2" s="1"/>
  <c r="E211" i="8"/>
  <c r="H386" i="2" s="1"/>
  <c r="D211" i="8"/>
  <c r="C211" i="8"/>
  <c r="X386" i="2" s="1"/>
  <c r="F210" i="8"/>
  <c r="V212" i="2" s="1"/>
  <c r="W212" i="2" s="1"/>
  <c r="E210" i="8"/>
  <c r="H212" i="2" s="1"/>
  <c r="D210" i="8"/>
  <c r="C210" i="8"/>
  <c r="X212" i="2" s="1"/>
  <c r="F209" i="8"/>
  <c r="V216" i="2" s="1"/>
  <c r="W216" i="2" s="1"/>
  <c r="E209" i="8"/>
  <c r="H216" i="2" s="1"/>
  <c r="D209" i="8"/>
  <c r="C209" i="8"/>
  <c r="X216" i="2" s="1"/>
  <c r="F208" i="8"/>
  <c r="V271" i="2" s="1"/>
  <c r="W271" i="2" s="1"/>
  <c r="E208" i="8"/>
  <c r="H271" i="2" s="1"/>
  <c r="D208" i="8"/>
  <c r="C208" i="8"/>
  <c r="X271" i="2" s="1"/>
  <c r="F207" i="8"/>
  <c r="V269" i="2" s="1"/>
  <c r="W269" i="2" s="1"/>
  <c r="E207" i="8"/>
  <c r="H269" i="2" s="1"/>
  <c r="D207" i="8"/>
  <c r="C207" i="8"/>
  <c r="X269" i="2" s="1"/>
  <c r="F206" i="8"/>
  <c r="V364" i="2" s="1"/>
  <c r="W364" i="2" s="1"/>
  <c r="E206" i="8"/>
  <c r="H364" i="2" s="1"/>
  <c r="D206" i="8"/>
  <c r="C206" i="8"/>
  <c r="X364" i="2" s="1"/>
  <c r="F205" i="8"/>
  <c r="V372" i="2" s="1"/>
  <c r="W372" i="2" s="1"/>
  <c r="E205" i="8"/>
  <c r="H372" i="2" s="1"/>
  <c r="D205" i="8"/>
  <c r="C205" i="8"/>
  <c r="X372" i="2" s="1"/>
  <c r="F204" i="8"/>
  <c r="V236" i="2" s="1"/>
  <c r="W236" i="2" s="1"/>
  <c r="E204" i="8"/>
  <c r="H236" i="2" s="1"/>
  <c r="D204" i="8"/>
  <c r="C204" i="8"/>
  <c r="X236" i="2" s="1"/>
  <c r="F203" i="8"/>
  <c r="V223" i="2" s="1"/>
  <c r="W223" i="2" s="1"/>
  <c r="E203" i="8"/>
  <c r="H223" i="2" s="1"/>
  <c r="D203" i="8"/>
  <c r="C203" i="8"/>
  <c r="X223" i="2" s="1"/>
  <c r="F202" i="8"/>
  <c r="V363" i="2" s="1"/>
  <c r="W363" i="2" s="1"/>
  <c r="E202" i="8"/>
  <c r="H363" i="2" s="1"/>
  <c r="D202" i="8"/>
  <c r="C202" i="8"/>
  <c r="X363" i="2" s="1"/>
  <c r="F201" i="8"/>
  <c r="V360" i="2" s="1"/>
  <c r="W360" i="2" s="1"/>
  <c r="E201" i="8"/>
  <c r="H360" i="2" s="1"/>
  <c r="D201" i="8"/>
  <c r="C201" i="8"/>
  <c r="X360" i="2" s="1"/>
  <c r="F200" i="8"/>
  <c r="V235" i="2" s="1"/>
  <c r="W235" i="2" s="1"/>
  <c r="E200" i="8"/>
  <c r="H235" i="2" s="1"/>
  <c r="D200" i="8"/>
  <c r="C200" i="8"/>
  <c r="X235" i="2" s="1"/>
  <c r="F199" i="8"/>
  <c r="V373" i="2" s="1"/>
  <c r="W373" i="2" s="1"/>
  <c r="E199" i="8"/>
  <c r="H373" i="2" s="1"/>
  <c r="D199" i="8"/>
  <c r="C199" i="8"/>
  <c r="X373" i="2" s="1"/>
  <c r="F198" i="8"/>
  <c r="V374" i="2" s="1"/>
  <c r="W374" i="2" s="1"/>
  <c r="E198" i="8"/>
  <c r="H374" i="2" s="1"/>
  <c r="D198" i="8"/>
  <c r="C198" i="8"/>
  <c r="X374" i="2" s="1"/>
  <c r="F197" i="8"/>
  <c r="V362" i="2" s="1"/>
  <c r="W362" i="2" s="1"/>
  <c r="E197" i="8"/>
  <c r="H362" i="2" s="1"/>
  <c r="D197" i="8"/>
  <c r="C197" i="8"/>
  <c r="X362" i="2" s="1"/>
  <c r="F196" i="8"/>
  <c r="V266" i="2" s="1"/>
  <c r="W266" i="2" s="1"/>
  <c r="E196" i="8"/>
  <c r="H266" i="2" s="1"/>
  <c r="D196" i="8"/>
  <c r="C196" i="8"/>
  <c r="X266" i="2" s="1"/>
  <c r="F195" i="8"/>
  <c r="V234" i="2" s="1"/>
  <c r="W234" i="2" s="1"/>
  <c r="E195" i="8"/>
  <c r="H234" i="2" s="1"/>
  <c r="D195" i="8"/>
  <c r="C195" i="8"/>
  <c r="X234" i="2" s="1"/>
  <c r="F194" i="8"/>
  <c r="V351" i="2" s="1"/>
  <c r="W351" i="2" s="1"/>
  <c r="E194" i="8"/>
  <c r="H351" i="2" s="1"/>
  <c r="D194" i="8"/>
  <c r="C194" i="8"/>
  <c r="X351" i="2" s="1"/>
  <c r="F193" i="8"/>
  <c r="V355" i="2" s="1"/>
  <c r="W355" i="2" s="1"/>
  <c r="E193" i="8"/>
  <c r="H355" i="2" s="1"/>
  <c r="D193" i="8"/>
  <c r="C193" i="8"/>
  <c r="X355" i="2" s="1"/>
  <c r="F192" i="8"/>
  <c r="V237" i="2" s="1"/>
  <c r="W237" i="2" s="1"/>
  <c r="E192" i="8"/>
  <c r="H237" i="2" s="1"/>
  <c r="D192" i="8"/>
  <c r="C192" i="8"/>
  <c r="X237" i="2" s="1"/>
  <c r="F191" i="8"/>
  <c r="V219" i="2" s="1"/>
  <c r="W219" i="2" s="1"/>
  <c r="E191" i="8"/>
  <c r="H219" i="2" s="1"/>
  <c r="D191" i="8"/>
  <c r="C191" i="8"/>
  <c r="X219" i="2" s="1"/>
  <c r="F190" i="8"/>
  <c r="V232" i="2" s="1"/>
  <c r="W232" i="2" s="1"/>
  <c r="E190" i="8"/>
  <c r="H232" i="2" s="1"/>
  <c r="D190" i="8"/>
  <c r="C190" i="8"/>
  <c r="X232" i="2" s="1"/>
  <c r="F189" i="8"/>
  <c r="V352" i="2" s="1"/>
  <c r="W352" i="2" s="1"/>
  <c r="E189" i="8"/>
  <c r="H352" i="2" s="1"/>
  <c r="D189" i="8"/>
  <c r="C189" i="8"/>
  <c r="X352" i="2" s="1"/>
  <c r="F188" i="8"/>
  <c r="V262" i="2" s="1"/>
  <c r="W262" i="2" s="1"/>
  <c r="E188" i="8"/>
  <c r="H262" i="2" s="1"/>
  <c r="D188" i="8"/>
  <c r="C188" i="8"/>
  <c r="X262" i="2" s="1"/>
  <c r="F187" i="8"/>
  <c r="V272" i="2" s="1"/>
  <c r="W272" i="2" s="1"/>
  <c r="E187" i="8"/>
  <c r="H272" i="2" s="1"/>
  <c r="D187" i="8"/>
  <c r="C187" i="8"/>
  <c r="X272" i="2" s="1"/>
  <c r="F186" i="8"/>
  <c r="V231" i="2" s="1"/>
  <c r="W231" i="2" s="1"/>
  <c r="E186" i="8"/>
  <c r="H231" i="2" s="1"/>
  <c r="D186" i="8"/>
  <c r="C186" i="8"/>
  <c r="X231" i="2" s="1"/>
  <c r="F185" i="8"/>
  <c r="V264" i="2" s="1"/>
  <c r="W264" i="2" s="1"/>
  <c r="E185" i="8"/>
  <c r="H264" i="2" s="1"/>
  <c r="D185" i="8"/>
  <c r="C185" i="8"/>
  <c r="X264" i="2" s="1"/>
  <c r="F184" i="8"/>
  <c r="V325" i="2" s="1"/>
  <c r="W325" i="2" s="1"/>
  <c r="E184" i="8"/>
  <c r="H325" i="2" s="1"/>
  <c r="D184" i="8"/>
  <c r="C184" i="8"/>
  <c r="X325" i="2" s="1"/>
  <c r="F183" i="8"/>
  <c r="V263" i="2" s="1"/>
  <c r="W263" i="2" s="1"/>
  <c r="E183" i="8"/>
  <c r="H263" i="2" s="1"/>
  <c r="D183" i="8"/>
  <c r="C183" i="8"/>
  <c r="X263" i="2" s="1"/>
  <c r="F182" i="8"/>
  <c r="V343" i="2" s="1"/>
  <c r="W343" i="2" s="1"/>
  <c r="E182" i="8"/>
  <c r="H343" i="2" s="1"/>
  <c r="D182" i="8"/>
  <c r="C182" i="8"/>
  <c r="X343" i="2" s="1"/>
  <c r="F181" i="8"/>
  <c r="V319" i="2" s="1"/>
  <c r="W319" i="2" s="1"/>
  <c r="E181" i="8"/>
  <c r="H319" i="2" s="1"/>
  <c r="D181" i="8"/>
  <c r="C181" i="8"/>
  <c r="X319" i="2" s="1"/>
  <c r="F180" i="8"/>
  <c r="V238" i="2" s="1"/>
  <c r="W238" i="2" s="1"/>
  <c r="E180" i="8"/>
  <c r="H238" i="2" s="1"/>
  <c r="D180" i="8"/>
  <c r="C180" i="8"/>
  <c r="X238" i="2" s="1"/>
  <c r="F179" i="8"/>
  <c r="V273" i="2" s="1"/>
  <c r="W273" i="2" s="1"/>
  <c r="E179" i="8"/>
  <c r="H273" i="2" s="1"/>
  <c r="D179" i="8"/>
  <c r="C179" i="8"/>
  <c r="X273" i="2" s="1"/>
  <c r="F178" i="8"/>
  <c r="V233" i="2" s="1"/>
  <c r="W233" i="2" s="1"/>
  <c r="E178" i="8"/>
  <c r="H233" i="2" s="1"/>
  <c r="D178" i="8"/>
  <c r="C178" i="8"/>
  <c r="X233" i="2" s="1"/>
  <c r="F177" i="8"/>
  <c r="V256" i="2" s="1"/>
  <c r="W256" i="2" s="1"/>
  <c r="E177" i="8"/>
  <c r="H256" i="2" s="1"/>
  <c r="D177" i="8"/>
  <c r="C177" i="8"/>
  <c r="X256" i="2" s="1"/>
  <c r="F176" i="8"/>
  <c r="V210" i="2" s="1"/>
  <c r="W210" i="2" s="1"/>
  <c r="E176" i="8"/>
  <c r="H210" i="2" s="1"/>
  <c r="D176" i="8"/>
  <c r="C176" i="8"/>
  <c r="X210" i="2" s="1"/>
  <c r="F175" i="8"/>
  <c r="V209" i="2" s="1"/>
  <c r="W209" i="2" s="1"/>
  <c r="E175" i="8"/>
  <c r="H209" i="2" s="1"/>
  <c r="D175" i="8"/>
  <c r="C175" i="8"/>
  <c r="X209" i="2" s="1"/>
  <c r="F174" i="8"/>
  <c r="V255" i="2" s="1"/>
  <c r="W255" i="2" s="1"/>
  <c r="E174" i="8"/>
  <c r="H255" i="2" s="1"/>
  <c r="D174" i="8"/>
  <c r="C174" i="8"/>
  <c r="X255" i="2" s="1"/>
  <c r="F173" i="8"/>
  <c r="V254" i="2" s="1"/>
  <c r="W254" i="2" s="1"/>
  <c r="E173" i="8"/>
  <c r="H254" i="2" s="1"/>
  <c r="D173" i="8"/>
  <c r="C173" i="8"/>
  <c r="X254" i="2" s="1"/>
  <c r="F172" i="8"/>
  <c r="V253" i="2" s="1"/>
  <c r="W253" i="2" s="1"/>
  <c r="E172" i="8"/>
  <c r="H253" i="2" s="1"/>
  <c r="D172" i="8"/>
  <c r="C172" i="8"/>
  <c r="X253" i="2" s="1"/>
  <c r="F171" i="8"/>
  <c r="V252" i="2" s="1"/>
  <c r="W252" i="2" s="1"/>
  <c r="E171" i="8"/>
  <c r="H252" i="2" s="1"/>
  <c r="D171" i="8"/>
  <c r="C171" i="8"/>
  <c r="X252" i="2" s="1"/>
  <c r="F170" i="8"/>
  <c r="V251" i="2" s="1"/>
  <c r="W251" i="2" s="1"/>
  <c r="E170" i="8"/>
  <c r="H251" i="2" s="1"/>
  <c r="D170" i="8"/>
  <c r="C170" i="8"/>
  <c r="X251" i="2" s="1"/>
  <c r="F169" i="8"/>
  <c r="V240" i="2" s="1"/>
  <c r="W240" i="2" s="1"/>
  <c r="E169" i="8"/>
  <c r="H240" i="2" s="1"/>
  <c r="D169" i="8"/>
  <c r="C169" i="8"/>
  <c r="X240" i="2" s="1"/>
  <c r="F168" i="8"/>
  <c r="V277" i="2" s="1"/>
  <c r="W277" i="2" s="1"/>
  <c r="E168" i="8"/>
  <c r="H277" i="2" s="1"/>
  <c r="D168" i="8"/>
  <c r="C168" i="8"/>
  <c r="X277" i="2" s="1"/>
  <c r="F167" i="8"/>
  <c r="V281" i="2" s="1"/>
  <c r="W281" i="2" s="1"/>
  <c r="E167" i="8"/>
  <c r="H281" i="2" s="1"/>
  <c r="D167" i="8"/>
  <c r="C167" i="8"/>
  <c r="X281" i="2" s="1"/>
  <c r="F166" i="8"/>
  <c r="V276" i="2" s="1"/>
  <c r="W276" i="2" s="1"/>
  <c r="E166" i="8"/>
  <c r="H276" i="2" s="1"/>
  <c r="D166" i="8"/>
  <c r="C166" i="8"/>
  <c r="X276" i="2" s="1"/>
  <c r="F165" i="8"/>
  <c r="V280" i="2" s="1"/>
  <c r="W280" i="2" s="1"/>
  <c r="E165" i="8"/>
  <c r="H280" i="2" s="1"/>
  <c r="D165" i="8"/>
  <c r="C165" i="8"/>
  <c r="X280" i="2" s="1"/>
  <c r="F164" i="8"/>
  <c r="V275" i="2" s="1"/>
  <c r="W275" i="2" s="1"/>
  <c r="E164" i="8"/>
  <c r="H275" i="2" s="1"/>
  <c r="D164" i="8"/>
  <c r="C164" i="8"/>
  <c r="X275" i="2" s="1"/>
  <c r="F163" i="8"/>
  <c r="V245" i="2" s="1"/>
  <c r="W245" i="2" s="1"/>
  <c r="E163" i="8"/>
  <c r="H245" i="2" s="1"/>
  <c r="D163" i="8"/>
  <c r="C163" i="8"/>
  <c r="X245" i="2" s="1"/>
  <c r="F162" i="8"/>
  <c r="V248" i="2" s="1"/>
  <c r="W248" i="2" s="1"/>
  <c r="E162" i="8"/>
  <c r="H248" i="2" s="1"/>
  <c r="D162" i="8"/>
  <c r="C162" i="8"/>
  <c r="X248" i="2" s="1"/>
  <c r="F161" i="8"/>
  <c r="V279" i="2" s="1"/>
  <c r="W279" i="2" s="1"/>
  <c r="E161" i="8"/>
  <c r="H279" i="2" s="1"/>
  <c r="D161" i="8"/>
  <c r="C161" i="8"/>
  <c r="X279" i="2" s="1"/>
  <c r="F160" i="8"/>
  <c r="V244" i="2" s="1"/>
  <c r="W244" i="2" s="1"/>
  <c r="E160" i="8"/>
  <c r="H244" i="2" s="1"/>
  <c r="D160" i="8"/>
  <c r="C160" i="8"/>
  <c r="X244" i="2" s="1"/>
  <c r="F159" i="8"/>
  <c r="V260" i="2" s="1"/>
  <c r="W260" i="2" s="1"/>
  <c r="E159" i="8"/>
  <c r="H260" i="2" s="1"/>
  <c r="D159" i="8"/>
  <c r="C159" i="8"/>
  <c r="X260" i="2" s="1"/>
  <c r="F158" i="8"/>
  <c r="V259" i="2" s="1"/>
  <c r="W259" i="2" s="1"/>
  <c r="E158" i="8"/>
  <c r="H259" i="2" s="1"/>
  <c r="D158" i="8"/>
  <c r="C158" i="8"/>
  <c r="X259" i="2" s="1"/>
  <c r="F157" i="8"/>
  <c r="V258" i="2" s="1"/>
  <c r="W258" i="2" s="1"/>
  <c r="E157" i="8"/>
  <c r="H258" i="2" s="1"/>
  <c r="D157" i="8"/>
  <c r="C157" i="8"/>
  <c r="X258" i="2" s="1"/>
  <c r="F156" i="8"/>
  <c r="V247" i="2" s="1"/>
  <c r="W247" i="2" s="1"/>
  <c r="E156" i="8"/>
  <c r="H247" i="2" s="1"/>
  <c r="D156" i="8"/>
  <c r="C156" i="8"/>
  <c r="X247" i="2" s="1"/>
  <c r="F155" i="8"/>
  <c r="V282" i="2" s="1"/>
  <c r="W282" i="2" s="1"/>
  <c r="E155" i="8"/>
  <c r="H282" i="2" s="1"/>
  <c r="D155" i="8"/>
  <c r="C155" i="8"/>
  <c r="X282" i="2" s="1"/>
  <c r="F154" i="8"/>
  <c r="V341" i="2" s="1"/>
  <c r="W341" i="2" s="1"/>
  <c r="E154" i="8"/>
  <c r="H341" i="2" s="1"/>
  <c r="D154" i="8"/>
  <c r="C154" i="8"/>
  <c r="X341" i="2" s="1"/>
  <c r="F153" i="8"/>
  <c r="V309" i="2" s="1"/>
  <c r="W309" i="2" s="1"/>
  <c r="E153" i="8"/>
  <c r="H309" i="2" s="1"/>
  <c r="D153" i="8"/>
  <c r="C153" i="8"/>
  <c r="X309" i="2" s="1"/>
  <c r="F152" i="8"/>
  <c r="V208" i="2" s="1"/>
  <c r="W208" i="2" s="1"/>
  <c r="E152" i="8"/>
  <c r="H208" i="2" s="1"/>
  <c r="D152" i="8"/>
  <c r="C152" i="8"/>
  <c r="X208" i="2" s="1"/>
  <c r="F151" i="8"/>
  <c r="V310" i="2" s="1"/>
  <c r="W310" i="2" s="1"/>
  <c r="E151" i="8"/>
  <c r="H310" i="2" s="1"/>
  <c r="D151" i="8"/>
  <c r="C151" i="8"/>
  <c r="X310" i="2" s="1"/>
  <c r="F150" i="8"/>
  <c r="V229" i="2" s="1"/>
  <c r="W229" i="2" s="1"/>
  <c r="E150" i="8"/>
  <c r="H229" i="2" s="1"/>
  <c r="D150" i="8"/>
  <c r="C150" i="8"/>
  <c r="X229" i="2" s="1"/>
  <c r="F149" i="8"/>
  <c r="V308" i="2" s="1"/>
  <c r="W308" i="2" s="1"/>
  <c r="E149" i="8"/>
  <c r="H308" i="2" s="1"/>
  <c r="D149" i="8"/>
  <c r="C149" i="8"/>
  <c r="X308" i="2" s="1"/>
  <c r="F148" i="8"/>
  <c r="V257" i="2" s="1"/>
  <c r="W257" i="2" s="1"/>
  <c r="E148" i="8"/>
  <c r="H257" i="2" s="1"/>
  <c r="D148" i="8"/>
  <c r="C148" i="8"/>
  <c r="X257" i="2" s="1"/>
  <c r="F147" i="8"/>
  <c r="V311" i="2" s="1"/>
  <c r="W311" i="2" s="1"/>
  <c r="E147" i="8"/>
  <c r="H311" i="2" s="1"/>
  <c r="D147" i="8"/>
  <c r="C147" i="8"/>
  <c r="X311" i="2" s="1"/>
  <c r="F146" i="8"/>
  <c r="V316" i="2" s="1"/>
  <c r="W316" i="2" s="1"/>
  <c r="E146" i="8"/>
  <c r="H316" i="2" s="1"/>
  <c r="D146" i="8"/>
  <c r="C146" i="8"/>
  <c r="X316" i="2" s="1"/>
  <c r="F145" i="8"/>
  <c r="V261" i="2" s="1"/>
  <c r="W261" i="2" s="1"/>
  <c r="E145" i="8"/>
  <c r="H261" i="2" s="1"/>
  <c r="D145" i="8"/>
  <c r="C145" i="8"/>
  <c r="X261" i="2" s="1"/>
  <c r="F144" i="8"/>
  <c r="V315" i="2" s="1"/>
  <c r="W315" i="2" s="1"/>
  <c r="E144" i="8"/>
  <c r="H315" i="2" s="1"/>
  <c r="D144" i="8"/>
  <c r="C144" i="8"/>
  <c r="X315" i="2" s="1"/>
  <c r="F143" i="8"/>
  <c r="V314" i="2" s="1"/>
  <c r="W314" i="2" s="1"/>
  <c r="E143" i="8"/>
  <c r="H314" i="2" s="1"/>
  <c r="D143" i="8"/>
  <c r="C143" i="8"/>
  <c r="X314" i="2" s="1"/>
  <c r="F142" i="8"/>
  <c r="V313" i="2" s="1"/>
  <c r="W313" i="2" s="1"/>
  <c r="E142" i="8"/>
  <c r="H313" i="2" s="1"/>
  <c r="D142" i="8"/>
  <c r="C142" i="8"/>
  <c r="X313" i="2" s="1"/>
  <c r="F141" i="8"/>
  <c r="V312" i="2" s="1"/>
  <c r="W312" i="2" s="1"/>
  <c r="E141" i="8"/>
  <c r="H312" i="2" s="1"/>
  <c r="D141" i="8"/>
  <c r="C141" i="8"/>
  <c r="X312" i="2" s="1"/>
  <c r="F140" i="8"/>
  <c r="V307" i="2" s="1"/>
  <c r="W307" i="2" s="1"/>
  <c r="E140" i="8"/>
  <c r="H307" i="2" s="1"/>
  <c r="D140" i="8"/>
  <c r="C140" i="8"/>
  <c r="X307" i="2" s="1"/>
  <c r="F139" i="8"/>
  <c r="V306" i="2" s="1"/>
  <c r="W306" i="2" s="1"/>
  <c r="E139" i="8"/>
  <c r="H306" i="2" s="1"/>
  <c r="D139" i="8"/>
  <c r="C139" i="8"/>
  <c r="X306" i="2" s="1"/>
  <c r="F138" i="8"/>
  <c r="V243" i="2" s="1"/>
  <c r="W243" i="2" s="1"/>
  <c r="E138" i="8"/>
  <c r="H243" i="2" s="1"/>
  <c r="D138" i="8"/>
  <c r="C138" i="8"/>
  <c r="X243" i="2" s="1"/>
  <c r="F137" i="8"/>
  <c r="V242" i="2" s="1"/>
  <c r="W242" i="2" s="1"/>
  <c r="E137" i="8"/>
  <c r="H242" i="2" s="1"/>
  <c r="D137" i="8"/>
  <c r="C137" i="8"/>
  <c r="X242" i="2" s="1"/>
  <c r="F136" i="8"/>
  <c r="V241" i="2" s="1"/>
  <c r="W241" i="2" s="1"/>
  <c r="E136" i="8"/>
  <c r="H241" i="2" s="1"/>
  <c r="D136" i="8"/>
  <c r="C136" i="8"/>
  <c r="X241" i="2" s="1"/>
  <c r="F135" i="8"/>
  <c r="V249" i="2" s="1"/>
  <c r="W249" i="2" s="1"/>
  <c r="E135" i="8"/>
  <c r="H249" i="2" s="1"/>
  <c r="D135" i="8"/>
  <c r="C135" i="8"/>
  <c r="X249" i="2" s="1"/>
  <c r="F134" i="8"/>
  <c r="V250" i="2" s="1"/>
  <c r="W250" i="2" s="1"/>
  <c r="E134" i="8"/>
  <c r="H250" i="2" s="1"/>
  <c r="D134" i="8"/>
  <c r="C134" i="8"/>
  <c r="X250" i="2" s="1"/>
  <c r="F133" i="8"/>
  <c r="V230" i="2" s="1"/>
  <c r="W230" i="2" s="1"/>
  <c r="E133" i="8"/>
  <c r="H230" i="2" s="1"/>
  <c r="D133" i="8"/>
  <c r="C133" i="8"/>
  <c r="X230" i="2" s="1"/>
  <c r="F132" i="8"/>
  <c r="V278" i="2" s="1"/>
  <c r="W278" i="2" s="1"/>
  <c r="E132" i="8"/>
  <c r="H278" i="2" s="1"/>
  <c r="D132" i="8"/>
  <c r="C132" i="8"/>
  <c r="X278" i="2" s="1"/>
  <c r="F131" i="8"/>
  <c r="V228" i="2" s="1"/>
  <c r="W228" i="2" s="1"/>
  <c r="E131" i="8"/>
  <c r="H228" i="2" s="1"/>
  <c r="D131" i="8"/>
  <c r="C131" i="8"/>
  <c r="X228" i="2" s="1"/>
  <c r="F130" i="8"/>
  <c r="V305" i="2" s="1"/>
  <c r="W305" i="2" s="1"/>
  <c r="E130" i="8"/>
  <c r="H305" i="2" s="1"/>
  <c r="D130" i="8"/>
  <c r="C130" i="8"/>
  <c r="X305" i="2" s="1"/>
  <c r="F129" i="8"/>
  <c r="V199" i="2" s="1"/>
  <c r="W199" i="2" s="1"/>
  <c r="E129" i="8"/>
  <c r="H199" i="2" s="1"/>
  <c r="D129" i="8"/>
  <c r="C129" i="8"/>
  <c r="X199" i="2" s="1"/>
  <c r="F128" i="8"/>
  <c r="V424" i="2" s="1"/>
  <c r="W424" i="2" s="1"/>
  <c r="E128" i="8"/>
  <c r="H424" i="2" s="1"/>
  <c r="D128" i="8"/>
  <c r="C128" i="8"/>
  <c r="X424" i="2" s="1"/>
  <c r="F127" i="8"/>
  <c r="V206" i="2" s="1"/>
  <c r="W206" i="2" s="1"/>
  <c r="E127" i="8"/>
  <c r="H206" i="2" s="1"/>
  <c r="D127" i="8"/>
  <c r="C127" i="8"/>
  <c r="X206" i="2" s="1"/>
  <c r="F126" i="8"/>
  <c r="V205" i="2" s="1"/>
  <c r="W205" i="2" s="1"/>
  <c r="E126" i="8"/>
  <c r="H205" i="2" s="1"/>
  <c r="D126" i="8"/>
  <c r="C126" i="8"/>
  <c r="X205" i="2" s="1"/>
  <c r="F125" i="8"/>
  <c r="V204" i="2" s="1"/>
  <c r="W204" i="2" s="1"/>
  <c r="E125" i="8"/>
  <c r="H204" i="2" s="1"/>
  <c r="D125" i="8"/>
  <c r="C125" i="8"/>
  <c r="X204" i="2" s="1"/>
  <c r="F124" i="8"/>
  <c r="V425" i="2" s="1"/>
  <c r="W425" i="2" s="1"/>
  <c r="E124" i="8"/>
  <c r="H425" i="2" s="1"/>
  <c r="D124" i="8"/>
  <c r="C124" i="8"/>
  <c r="X425" i="2" s="1"/>
  <c r="F123" i="8"/>
  <c r="V202" i="2" s="1"/>
  <c r="W202" i="2" s="1"/>
  <c r="E123" i="8"/>
  <c r="H202" i="2" s="1"/>
  <c r="D123" i="8"/>
  <c r="C123" i="8"/>
  <c r="X202" i="2" s="1"/>
  <c r="F122" i="8"/>
  <c r="V423" i="2" s="1"/>
  <c r="W423" i="2" s="1"/>
  <c r="E122" i="8"/>
  <c r="H423" i="2" s="1"/>
  <c r="D122" i="8"/>
  <c r="C122" i="8"/>
  <c r="X423" i="2" s="1"/>
  <c r="F121" i="8"/>
  <c r="V66" i="2" s="1"/>
  <c r="W66" i="2" s="1"/>
  <c r="E121" i="8"/>
  <c r="H66" i="2" s="1"/>
  <c r="D121" i="8"/>
  <c r="C121" i="8"/>
  <c r="X66" i="2" s="1"/>
  <c r="F120" i="8"/>
  <c r="V157" i="2" s="1"/>
  <c r="W157" i="2" s="1"/>
  <c r="E120" i="8"/>
  <c r="H157" i="2" s="1"/>
  <c r="D120" i="8"/>
  <c r="C120" i="8"/>
  <c r="X157" i="2" s="1"/>
  <c r="F119" i="8"/>
  <c r="E119" i="8"/>
  <c r="D119" i="8"/>
  <c r="C119" i="8"/>
  <c r="F118" i="8"/>
  <c r="V207" i="2" s="1"/>
  <c r="W207" i="2" s="1"/>
  <c r="E118" i="8"/>
  <c r="H207" i="2" s="1"/>
  <c r="D118" i="8"/>
  <c r="C118" i="8"/>
  <c r="X207" i="2" s="1"/>
  <c r="F117" i="8"/>
  <c r="V81" i="2" s="1"/>
  <c r="W81" i="2" s="1"/>
  <c r="E117" i="8"/>
  <c r="H81" i="2" s="1"/>
  <c r="D117" i="8"/>
  <c r="C117" i="8"/>
  <c r="X81" i="2" s="1"/>
  <c r="F116" i="8"/>
  <c r="V195" i="2" s="1"/>
  <c r="W195" i="2" s="1"/>
  <c r="E116" i="8"/>
  <c r="H195" i="2" s="1"/>
  <c r="D116" i="8"/>
  <c r="C116" i="8"/>
  <c r="X195" i="2" s="1"/>
  <c r="F115" i="8"/>
  <c r="V80" i="2" s="1"/>
  <c r="W80" i="2" s="1"/>
  <c r="E115" i="8"/>
  <c r="H80" i="2" s="1"/>
  <c r="D115" i="8"/>
  <c r="C115" i="8"/>
  <c r="X80" i="2" s="1"/>
  <c r="F114" i="8"/>
  <c r="V43" i="2" s="1"/>
  <c r="W43" i="2" s="1"/>
  <c r="E114" i="8"/>
  <c r="H43" i="2" s="1"/>
  <c r="D114" i="8"/>
  <c r="C114" i="8"/>
  <c r="X43" i="2" s="1"/>
  <c r="F113" i="8"/>
  <c r="V117" i="2" s="1"/>
  <c r="W117" i="2" s="1"/>
  <c r="E113" i="8"/>
  <c r="H117" i="2" s="1"/>
  <c r="D113" i="8"/>
  <c r="C113" i="8"/>
  <c r="X117" i="2" s="1"/>
  <c r="F112" i="8"/>
  <c r="V69" i="2" s="1"/>
  <c r="W69" i="2" s="1"/>
  <c r="E112" i="8"/>
  <c r="H69" i="2" s="1"/>
  <c r="D112" i="8"/>
  <c r="C112" i="8"/>
  <c r="X69" i="2" s="1"/>
  <c r="F111" i="8"/>
  <c r="V85" i="2" s="1"/>
  <c r="W85" i="2" s="1"/>
  <c r="E111" i="8"/>
  <c r="H85" i="2" s="1"/>
  <c r="D111" i="8"/>
  <c r="C111" i="8"/>
  <c r="X85" i="2" s="1"/>
  <c r="F110" i="8"/>
  <c r="V79" i="2" s="1"/>
  <c r="W79" i="2" s="1"/>
  <c r="E110" i="8"/>
  <c r="H79" i="2" s="1"/>
  <c r="D110" i="8"/>
  <c r="C110" i="8"/>
  <c r="X79" i="2" s="1"/>
  <c r="F109" i="8"/>
  <c r="V95" i="2" s="1"/>
  <c r="W95" i="2" s="1"/>
  <c r="E109" i="8"/>
  <c r="H95" i="2" s="1"/>
  <c r="D109" i="8"/>
  <c r="C109" i="8"/>
  <c r="X95" i="2" s="1"/>
  <c r="F108" i="8"/>
  <c r="V77" i="2" s="1"/>
  <c r="W77" i="2" s="1"/>
  <c r="E108" i="8"/>
  <c r="H77" i="2" s="1"/>
  <c r="D108" i="8"/>
  <c r="C108" i="8"/>
  <c r="X77" i="2" s="1"/>
  <c r="F107" i="8"/>
  <c r="V120" i="2" s="1"/>
  <c r="W120" i="2" s="1"/>
  <c r="E107" i="8"/>
  <c r="H120" i="2" s="1"/>
  <c r="D107" i="8"/>
  <c r="C107" i="8"/>
  <c r="X120" i="2" s="1"/>
  <c r="F106" i="8"/>
  <c r="V170" i="2" s="1"/>
  <c r="W170" i="2" s="1"/>
  <c r="E106" i="8"/>
  <c r="H170" i="2" s="1"/>
  <c r="D106" i="8"/>
  <c r="C106" i="8"/>
  <c r="X170" i="2" s="1"/>
  <c r="F105" i="8"/>
  <c r="E105" i="8"/>
  <c r="D105" i="8"/>
  <c r="C105" i="8"/>
  <c r="X32" i="2" s="1"/>
  <c r="F104" i="8"/>
  <c r="V428" i="2" s="1"/>
  <c r="W428" i="2" s="1"/>
  <c r="E104" i="8"/>
  <c r="H428" i="2" s="1"/>
  <c r="D104" i="8"/>
  <c r="C104" i="8"/>
  <c r="X428" i="2" s="1"/>
  <c r="F103" i="8"/>
  <c r="E103" i="8"/>
  <c r="D103" i="8"/>
  <c r="C103" i="8"/>
  <c r="X17" i="2" s="1"/>
  <c r="F102" i="8"/>
  <c r="V158" i="2" s="1"/>
  <c r="W158" i="2" s="1"/>
  <c r="E102" i="8"/>
  <c r="H158" i="2" s="1"/>
  <c r="D102" i="8"/>
  <c r="C102" i="8"/>
  <c r="X158" i="2" s="1"/>
  <c r="F101" i="8"/>
  <c r="V37" i="2" s="1"/>
  <c r="W37" i="2" s="1"/>
  <c r="E101" i="8"/>
  <c r="H37" i="2" s="1"/>
  <c r="D101" i="8"/>
  <c r="C101" i="8"/>
  <c r="X37" i="2" s="1"/>
  <c r="F100" i="8"/>
  <c r="V434" i="2" s="1"/>
  <c r="W434" i="2" s="1"/>
  <c r="E100" i="8"/>
  <c r="H434" i="2" s="1"/>
  <c r="D100" i="8"/>
  <c r="C100" i="8"/>
  <c r="X434" i="2" s="1"/>
  <c r="F99" i="8"/>
  <c r="V122" i="2" s="1"/>
  <c r="W122" i="2" s="1"/>
  <c r="E99" i="8"/>
  <c r="H122" i="2" s="1"/>
  <c r="D99" i="8"/>
  <c r="C99" i="8"/>
  <c r="X122" i="2" s="1"/>
  <c r="F98" i="8"/>
  <c r="E98" i="8"/>
  <c r="D98" i="8"/>
  <c r="C98" i="8"/>
  <c r="F97" i="8"/>
  <c r="V436" i="2" s="1"/>
  <c r="W436" i="2" s="1"/>
  <c r="E97" i="8"/>
  <c r="H436" i="2" s="1"/>
  <c r="D97" i="8"/>
  <c r="C97" i="8"/>
  <c r="X436" i="2" s="1"/>
  <c r="F96" i="8"/>
  <c r="V197" i="2" s="1"/>
  <c r="W197" i="2" s="1"/>
  <c r="E96" i="8"/>
  <c r="H197" i="2" s="1"/>
  <c r="D96" i="8"/>
  <c r="C96" i="8"/>
  <c r="X197" i="2" s="1"/>
  <c r="F95" i="8"/>
  <c r="E95" i="8"/>
  <c r="D95" i="8"/>
  <c r="C95" i="8"/>
  <c r="F94" i="8"/>
  <c r="V135" i="2" s="1"/>
  <c r="W135" i="2" s="1"/>
  <c r="E94" i="8"/>
  <c r="H135" i="2" s="1"/>
  <c r="D94" i="8"/>
  <c r="C94" i="8"/>
  <c r="X135" i="2" s="1"/>
  <c r="F93" i="8"/>
  <c r="V108" i="2" s="1"/>
  <c r="W108" i="2" s="1"/>
  <c r="E93" i="8"/>
  <c r="H108" i="2" s="1"/>
  <c r="D93" i="8"/>
  <c r="C93" i="8"/>
  <c r="X108" i="2" s="1"/>
  <c r="F92" i="8"/>
  <c r="V430" i="2" s="1"/>
  <c r="W430" i="2" s="1"/>
  <c r="E92" i="8"/>
  <c r="H430" i="2" s="1"/>
  <c r="D92" i="8"/>
  <c r="C92" i="8"/>
  <c r="X430" i="2" s="1"/>
  <c r="F91" i="8"/>
  <c r="V196" i="2" s="1"/>
  <c r="W196" i="2" s="1"/>
  <c r="E91" i="8"/>
  <c r="H196" i="2" s="1"/>
  <c r="D91" i="8"/>
  <c r="C91" i="8"/>
  <c r="X196" i="2" s="1"/>
  <c r="F90" i="8"/>
  <c r="V174" i="2" s="1"/>
  <c r="W174" i="2" s="1"/>
  <c r="E90" i="8"/>
  <c r="H174" i="2" s="1"/>
  <c r="D90" i="8"/>
  <c r="C90" i="8"/>
  <c r="X174" i="2" s="1"/>
  <c r="F89" i="8"/>
  <c r="V73" i="2" s="1"/>
  <c r="W73" i="2" s="1"/>
  <c r="E89" i="8"/>
  <c r="H73" i="2" s="1"/>
  <c r="D89" i="8"/>
  <c r="C89" i="8"/>
  <c r="X73" i="2" s="1"/>
  <c r="F88" i="8"/>
  <c r="V90" i="2" s="1"/>
  <c r="W90" i="2" s="1"/>
  <c r="E88" i="8"/>
  <c r="H90" i="2" s="1"/>
  <c r="D88" i="8"/>
  <c r="C88" i="8"/>
  <c r="X90" i="2" s="1"/>
  <c r="F87" i="8"/>
  <c r="V136" i="2" s="1"/>
  <c r="W136" i="2" s="1"/>
  <c r="E87" i="8"/>
  <c r="H136" i="2" s="1"/>
  <c r="D87" i="8"/>
  <c r="C87" i="8"/>
  <c r="X136" i="2" s="1"/>
  <c r="F86" i="8"/>
  <c r="V76" i="2" s="1"/>
  <c r="W76" i="2" s="1"/>
  <c r="E86" i="8"/>
  <c r="H76" i="2" s="1"/>
  <c r="D86" i="8"/>
  <c r="C86" i="8"/>
  <c r="X76" i="2" s="1"/>
  <c r="F85" i="8"/>
  <c r="V155" i="2" s="1"/>
  <c r="W155" i="2" s="1"/>
  <c r="E85" i="8"/>
  <c r="H155" i="2" s="1"/>
  <c r="D85" i="8"/>
  <c r="C85" i="8"/>
  <c r="X155" i="2" s="1"/>
  <c r="F84" i="8"/>
  <c r="V217" i="2" s="1"/>
  <c r="W217" i="2" s="1"/>
  <c r="E84" i="8"/>
  <c r="H217" i="2" s="1"/>
  <c r="D84" i="8"/>
  <c r="C84" i="8"/>
  <c r="X217" i="2" s="1"/>
  <c r="F83" i="8"/>
  <c r="V215" i="2" s="1"/>
  <c r="W215" i="2" s="1"/>
  <c r="E83" i="8"/>
  <c r="H215" i="2" s="1"/>
  <c r="D83" i="8"/>
  <c r="C83" i="8"/>
  <c r="X215" i="2" s="1"/>
  <c r="F82" i="8"/>
  <c r="V420" i="2" s="1"/>
  <c r="W420" i="2" s="1"/>
  <c r="E82" i="8"/>
  <c r="H420" i="2" s="1"/>
  <c r="D82" i="8"/>
  <c r="C82" i="8"/>
  <c r="X420" i="2" s="1"/>
  <c r="F81" i="8"/>
  <c r="V418" i="2" s="1"/>
  <c r="W418" i="2" s="1"/>
  <c r="E81" i="8"/>
  <c r="H418" i="2" s="1"/>
  <c r="D81" i="8"/>
  <c r="C81" i="8"/>
  <c r="X418" i="2" s="1"/>
  <c r="F80" i="8"/>
  <c r="V419" i="2" s="1"/>
  <c r="W419" i="2" s="1"/>
  <c r="E80" i="8"/>
  <c r="H419" i="2" s="1"/>
  <c r="D80" i="8"/>
  <c r="C80" i="8"/>
  <c r="X419" i="2" s="1"/>
  <c r="F79" i="8"/>
  <c r="V200" i="2" s="1"/>
  <c r="W200" i="2" s="1"/>
  <c r="E79" i="8"/>
  <c r="H200" i="2" s="1"/>
  <c r="D79" i="8"/>
  <c r="C79" i="8"/>
  <c r="X200" i="2" s="1"/>
  <c r="F78" i="8"/>
  <c r="V47" i="2" s="1"/>
  <c r="W47" i="2" s="1"/>
  <c r="E78" i="8"/>
  <c r="H47" i="2" s="1"/>
  <c r="D78" i="8"/>
  <c r="C78" i="8"/>
  <c r="X47" i="2" s="1"/>
  <c r="F77" i="8"/>
  <c r="V133" i="2" s="1"/>
  <c r="W133" i="2" s="1"/>
  <c r="E77" i="8"/>
  <c r="H133" i="2" s="1"/>
  <c r="D77" i="8"/>
  <c r="C77" i="8"/>
  <c r="X133" i="2" s="1"/>
  <c r="F76" i="8"/>
  <c r="V61" i="2" s="1"/>
  <c r="W61" i="2" s="1"/>
  <c r="E76" i="8"/>
  <c r="H61" i="2" s="1"/>
  <c r="D76" i="8"/>
  <c r="C76" i="8"/>
  <c r="X61" i="2" s="1"/>
  <c r="F75" i="8"/>
  <c r="V187" i="2" s="1"/>
  <c r="W187" i="2" s="1"/>
  <c r="E75" i="8"/>
  <c r="H187" i="2" s="1"/>
  <c r="D75" i="8"/>
  <c r="C75" i="8"/>
  <c r="X187" i="2" s="1"/>
  <c r="F74" i="8"/>
  <c r="V198" i="2" s="1"/>
  <c r="W198" i="2" s="1"/>
  <c r="E74" i="8"/>
  <c r="H198" i="2" s="1"/>
  <c r="D74" i="8"/>
  <c r="C74" i="8"/>
  <c r="X198" i="2" s="1"/>
  <c r="F73" i="8"/>
  <c r="V426" i="2" s="1"/>
  <c r="W426" i="2" s="1"/>
  <c r="E73" i="8"/>
  <c r="H426" i="2" s="1"/>
  <c r="D73" i="8"/>
  <c r="C73" i="8"/>
  <c r="X426" i="2" s="1"/>
  <c r="F72" i="8"/>
  <c r="V160" i="2" s="1"/>
  <c r="W160" i="2" s="1"/>
  <c r="E72" i="8"/>
  <c r="H160" i="2" s="1"/>
  <c r="D72" i="8"/>
  <c r="C72" i="8"/>
  <c r="X160" i="2" s="1"/>
  <c r="F71" i="8"/>
  <c r="V123" i="2" s="1"/>
  <c r="W123" i="2" s="1"/>
  <c r="E71" i="8"/>
  <c r="H123" i="2" s="1"/>
  <c r="D71" i="8"/>
  <c r="C71" i="8"/>
  <c r="X123" i="2" s="1"/>
  <c r="F70" i="8"/>
  <c r="V164" i="2" s="1"/>
  <c r="W164" i="2" s="1"/>
  <c r="E70" i="8"/>
  <c r="H164" i="2" s="1"/>
  <c r="D70" i="8"/>
  <c r="C70" i="8"/>
  <c r="X164" i="2" s="1"/>
  <c r="F69" i="8"/>
  <c r="V54" i="2" s="1"/>
  <c r="W54" i="2" s="1"/>
  <c r="E69" i="8"/>
  <c r="H54" i="2" s="1"/>
  <c r="D69" i="8"/>
  <c r="C69" i="8"/>
  <c r="X54" i="2" s="1"/>
  <c r="F68" i="8"/>
  <c r="V82" i="2" s="1"/>
  <c r="W82" i="2" s="1"/>
  <c r="E68" i="8"/>
  <c r="H82" i="2" s="1"/>
  <c r="D68" i="8"/>
  <c r="C68" i="8"/>
  <c r="X82" i="2" s="1"/>
  <c r="F67" i="8"/>
  <c r="V78" i="2" s="1"/>
  <c r="W78" i="2" s="1"/>
  <c r="E67" i="8"/>
  <c r="H78" i="2" s="1"/>
  <c r="D67" i="8"/>
  <c r="C67" i="8"/>
  <c r="X78" i="2" s="1"/>
  <c r="F66" i="8"/>
  <c r="V182" i="2" s="1"/>
  <c r="W182" i="2" s="1"/>
  <c r="E66" i="8"/>
  <c r="H182" i="2" s="1"/>
  <c r="D66" i="8"/>
  <c r="C66" i="8"/>
  <c r="X182" i="2" s="1"/>
  <c r="F65" i="8"/>
  <c r="V49" i="2" s="1"/>
  <c r="W49" i="2" s="1"/>
  <c r="E65" i="8"/>
  <c r="H49" i="2" s="1"/>
  <c r="D65" i="8"/>
  <c r="C65" i="8"/>
  <c r="X49" i="2" s="1"/>
  <c r="F64" i="8"/>
  <c r="V56" i="2" s="1"/>
  <c r="W56" i="2" s="1"/>
  <c r="E64" i="8"/>
  <c r="H56" i="2" s="1"/>
  <c r="D64" i="8"/>
  <c r="C64" i="8"/>
  <c r="X56" i="2" s="1"/>
  <c r="F63" i="8"/>
  <c r="V431" i="2" s="1"/>
  <c r="W431" i="2" s="1"/>
  <c r="E63" i="8"/>
  <c r="H431" i="2" s="1"/>
  <c r="D63" i="8"/>
  <c r="C63" i="8"/>
  <c r="X431" i="2" s="1"/>
  <c r="F62" i="8"/>
  <c r="V433" i="2" s="1"/>
  <c r="W433" i="2" s="1"/>
  <c r="E62" i="8"/>
  <c r="H433" i="2" s="1"/>
  <c r="D62" i="8"/>
  <c r="C62" i="8"/>
  <c r="X433" i="2" s="1"/>
  <c r="F61" i="8"/>
  <c r="V429" i="2" s="1"/>
  <c r="W429" i="2" s="1"/>
  <c r="E61" i="8"/>
  <c r="H429" i="2" s="1"/>
  <c r="D61" i="8"/>
  <c r="C61" i="8"/>
  <c r="X429" i="2" s="1"/>
  <c r="F60" i="8"/>
  <c r="V427" i="2" s="1"/>
  <c r="W427" i="2" s="1"/>
  <c r="E60" i="8"/>
  <c r="H427" i="2" s="1"/>
  <c r="D60" i="8"/>
  <c r="C60" i="8"/>
  <c r="X427" i="2" s="1"/>
  <c r="F59" i="8"/>
  <c r="V131" i="2" s="1"/>
  <c r="W131" i="2" s="1"/>
  <c r="E59" i="8"/>
  <c r="H131" i="2" s="1"/>
  <c r="D59" i="8"/>
  <c r="C59" i="8"/>
  <c r="X131" i="2" s="1"/>
  <c r="F58" i="8"/>
  <c r="V72" i="2" s="1"/>
  <c r="W72" i="2" s="1"/>
  <c r="E58" i="8"/>
  <c r="H72" i="2" s="1"/>
  <c r="D58" i="8"/>
  <c r="C58" i="8"/>
  <c r="X72" i="2" s="1"/>
  <c r="F57" i="8"/>
  <c r="E57" i="8"/>
  <c r="D57" i="8"/>
  <c r="C57" i="8"/>
  <c r="F56" i="8"/>
  <c r="V175" i="2" s="1"/>
  <c r="W175" i="2" s="1"/>
  <c r="E56" i="8"/>
  <c r="H175" i="2" s="1"/>
  <c r="D56" i="8"/>
  <c r="C56" i="8"/>
  <c r="X175" i="2" s="1"/>
  <c r="F55" i="8"/>
  <c r="V165" i="2" s="1"/>
  <c r="W165" i="2" s="1"/>
  <c r="E55" i="8"/>
  <c r="H165" i="2" s="1"/>
  <c r="D55" i="8"/>
  <c r="C55" i="8"/>
  <c r="X165" i="2" s="1"/>
  <c r="F54" i="8"/>
  <c r="V139" i="2" s="1"/>
  <c r="W139" i="2" s="1"/>
  <c r="E54" i="8"/>
  <c r="H139" i="2" s="1"/>
  <c r="D54" i="8"/>
  <c r="C54" i="8"/>
  <c r="X139" i="2" s="1"/>
  <c r="F53" i="8"/>
  <c r="V44" i="2" s="1"/>
  <c r="W44" i="2" s="1"/>
  <c r="E53" i="8"/>
  <c r="H44" i="2" s="1"/>
  <c r="D53" i="8"/>
  <c r="C53" i="8"/>
  <c r="X44" i="2" s="1"/>
  <c r="F52" i="8"/>
  <c r="V57" i="2" s="1"/>
  <c r="W57" i="2" s="1"/>
  <c r="E52" i="8"/>
  <c r="H57" i="2" s="1"/>
  <c r="D52" i="8"/>
  <c r="C52" i="8"/>
  <c r="X57" i="2" s="1"/>
  <c r="F51" i="8"/>
  <c r="V192" i="2" s="1"/>
  <c r="W192" i="2" s="1"/>
  <c r="E51" i="8"/>
  <c r="H192" i="2" s="1"/>
  <c r="D51" i="8"/>
  <c r="C51" i="8"/>
  <c r="X192" i="2" s="1"/>
  <c r="F50" i="8"/>
  <c r="V143" i="2" s="1"/>
  <c r="W143" i="2" s="1"/>
  <c r="E50" i="8"/>
  <c r="H143" i="2" s="1"/>
  <c r="D50" i="8"/>
  <c r="C50" i="8"/>
  <c r="X143" i="2" s="1"/>
  <c r="F49" i="8"/>
  <c r="V46" i="2" s="1"/>
  <c r="W46" i="2" s="1"/>
  <c r="E49" i="8"/>
  <c r="H46" i="2" s="1"/>
  <c r="D49" i="8"/>
  <c r="C49" i="8"/>
  <c r="X46" i="2" s="1"/>
  <c r="F48" i="8"/>
  <c r="V178" i="2" s="1"/>
  <c r="W178" i="2" s="1"/>
  <c r="E48" i="8"/>
  <c r="H178" i="2" s="1"/>
  <c r="D48" i="8"/>
  <c r="C48" i="8"/>
  <c r="X178" i="2" s="1"/>
  <c r="F47" i="8"/>
  <c r="V93" i="2" s="1"/>
  <c r="W93" i="2" s="1"/>
  <c r="E47" i="8"/>
  <c r="H93" i="2" s="1"/>
  <c r="D47" i="8"/>
  <c r="C47" i="8"/>
  <c r="X93" i="2" s="1"/>
  <c r="F46" i="8"/>
  <c r="V68" i="2" s="1"/>
  <c r="W68" i="2" s="1"/>
  <c r="E46" i="8"/>
  <c r="H68" i="2" s="1"/>
  <c r="D46" i="8"/>
  <c r="C46" i="8"/>
  <c r="X68" i="2" s="1"/>
  <c r="F45" i="8"/>
  <c r="E45" i="8"/>
  <c r="D45" i="8"/>
  <c r="C45" i="8"/>
  <c r="X21" i="2" s="1"/>
  <c r="F44" i="8"/>
  <c r="V190" i="2" s="1"/>
  <c r="W190" i="2" s="1"/>
  <c r="E44" i="8"/>
  <c r="H190" i="2" s="1"/>
  <c r="D44" i="8"/>
  <c r="C44" i="8"/>
  <c r="X190" i="2" s="1"/>
  <c r="F43" i="8"/>
  <c r="V141" i="2" s="1"/>
  <c r="W141" i="2" s="1"/>
  <c r="E43" i="8"/>
  <c r="H141" i="2" s="1"/>
  <c r="D43" i="8"/>
  <c r="C43" i="8"/>
  <c r="X141" i="2" s="1"/>
  <c r="F42" i="8"/>
  <c r="V114" i="2" s="1"/>
  <c r="W114" i="2" s="1"/>
  <c r="E42" i="8"/>
  <c r="H114" i="2" s="1"/>
  <c r="D42" i="8"/>
  <c r="C42" i="8"/>
  <c r="X114" i="2" s="1"/>
  <c r="F41" i="8"/>
  <c r="V188" i="2" s="1"/>
  <c r="W188" i="2" s="1"/>
  <c r="E41" i="8"/>
  <c r="H188" i="2" s="1"/>
  <c r="D41" i="8"/>
  <c r="C41" i="8"/>
  <c r="X188" i="2" s="1"/>
  <c r="F40" i="8"/>
  <c r="E40" i="8"/>
  <c r="D40" i="8"/>
  <c r="C40" i="8"/>
  <c r="X19" i="2" s="1"/>
  <c r="F39" i="8"/>
  <c r="E39" i="8"/>
  <c r="D39" i="8"/>
  <c r="C39" i="8"/>
  <c r="F38" i="8"/>
  <c r="V194" i="2" s="1"/>
  <c r="W194" i="2" s="1"/>
  <c r="E38" i="8"/>
  <c r="H194" i="2" s="1"/>
  <c r="D38" i="8"/>
  <c r="C38" i="8"/>
  <c r="X194" i="2" s="1"/>
  <c r="F37" i="8"/>
  <c r="V177" i="2" s="1"/>
  <c r="W177" i="2" s="1"/>
  <c r="E37" i="8"/>
  <c r="H177" i="2" s="1"/>
  <c r="D37" i="8"/>
  <c r="C37" i="8"/>
  <c r="X177" i="2" s="1"/>
  <c r="F36" i="8"/>
  <c r="V111" i="2" s="1"/>
  <c r="W111" i="2" s="1"/>
  <c r="E36" i="8"/>
  <c r="H111" i="2" s="1"/>
  <c r="D36" i="8"/>
  <c r="C36" i="8"/>
  <c r="X111" i="2" s="1"/>
  <c r="F35" i="8"/>
  <c r="E35" i="8"/>
  <c r="D35" i="8"/>
  <c r="C35" i="8"/>
  <c r="F34" i="8"/>
  <c r="V59" i="2" s="1"/>
  <c r="W59" i="2" s="1"/>
  <c r="E34" i="8"/>
  <c r="H59" i="2" s="1"/>
  <c r="D34" i="8"/>
  <c r="C34" i="8"/>
  <c r="X59" i="2" s="1"/>
  <c r="F33" i="8"/>
  <c r="E33" i="8"/>
  <c r="D33" i="8"/>
  <c r="C33" i="8"/>
  <c r="F32" i="8"/>
  <c r="V48" i="2" s="1"/>
  <c r="W48" i="2" s="1"/>
  <c r="E32" i="8"/>
  <c r="H48" i="2" s="1"/>
  <c r="D32" i="8"/>
  <c r="C32" i="8"/>
  <c r="X48" i="2" s="1"/>
  <c r="F31" i="8"/>
  <c r="V183" i="2" s="1"/>
  <c r="W183" i="2" s="1"/>
  <c r="E31" i="8"/>
  <c r="H183" i="2" s="1"/>
  <c r="D31" i="8"/>
  <c r="C31" i="8"/>
  <c r="X183" i="2" s="1"/>
  <c r="F30" i="8"/>
  <c r="V432" i="2" s="1"/>
  <c r="W432" i="2" s="1"/>
  <c r="E30" i="8"/>
  <c r="H432" i="2" s="1"/>
  <c r="D30" i="8"/>
  <c r="C30" i="8"/>
  <c r="X432" i="2" s="1"/>
  <c r="F29" i="8"/>
  <c r="V94" i="2" s="1"/>
  <c r="W94" i="2" s="1"/>
  <c r="E29" i="8"/>
  <c r="H94" i="2" s="1"/>
  <c r="D29" i="8"/>
  <c r="C29" i="8"/>
  <c r="X94" i="2" s="1"/>
  <c r="F28" i="8"/>
  <c r="V147" i="2" s="1"/>
  <c r="W147" i="2" s="1"/>
  <c r="E28" i="8"/>
  <c r="H147" i="2" s="1"/>
  <c r="D28" i="8"/>
  <c r="C28" i="8"/>
  <c r="X147" i="2" s="1"/>
  <c r="F27" i="8"/>
  <c r="V40" i="2" s="1"/>
  <c r="W40" i="2" s="1"/>
  <c r="E27" i="8"/>
  <c r="H40" i="2" s="1"/>
  <c r="D27" i="8"/>
  <c r="C27" i="8"/>
  <c r="X40" i="2" s="1"/>
  <c r="F26" i="8"/>
  <c r="V191" i="2" s="1"/>
  <c r="W191" i="2" s="1"/>
  <c r="E26" i="8"/>
  <c r="H191" i="2" s="1"/>
  <c r="D26" i="8"/>
  <c r="C26" i="8"/>
  <c r="X191" i="2" s="1"/>
  <c r="F25" i="8"/>
  <c r="V65" i="2" s="1"/>
  <c r="W65" i="2" s="1"/>
  <c r="E25" i="8"/>
  <c r="H65" i="2" s="1"/>
  <c r="D25" i="8"/>
  <c r="C25" i="8"/>
  <c r="X65" i="2" s="1"/>
  <c r="F24" i="8"/>
  <c r="V91" i="2" s="1"/>
  <c r="W91" i="2" s="1"/>
  <c r="E24" i="8"/>
  <c r="H91" i="2" s="1"/>
  <c r="D24" i="8"/>
  <c r="C24" i="8"/>
  <c r="X91" i="2" s="1"/>
  <c r="F23" i="8"/>
  <c r="V71" i="2" s="1"/>
  <c r="W71" i="2" s="1"/>
  <c r="E23" i="8"/>
  <c r="H71" i="2" s="1"/>
  <c r="D23" i="8"/>
  <c r="C23" i="8"/>
  <c r="X71" i="2" s="1"/>
  <c r="F22" i="8"/>
  <c r="V96" i="2" s="1"/>
  <c r="W96" i="2" s="1"/>
  <c r="E22" i="8"/>
  <c r="H96" i="2" s="1"/>
  <c r="D22" i="8"/>
  <c r="C22" i="8"/>
  <c r="X96" i="2" s="1"/>
  <c r="F21" i="8"/>
  <c r="V67" i="2" s="1"/>
  <c r="W67" i="2" s="1"/>
  <c r="E21" i="8"/>
  <c r="H67" i="2" s="1"/>
  <c r="D21" i="8"/>
  <c r="C21" i="8"/>
  <c r="X67" i="2" s="1"/>
  <c r="F20" i="8"/>
  <c r="V100" i="2" s="1"/>
  <c r="W100" i="2" s="1"/>
  <c r="E20" i="8"/>
  <c r="H100" i="2" s="1"/>
  <c r="D20" i="8"/>
  <c r="C20" i="8"/>
  <c r="X100" i="2" s="1"/>
  <c r="F19" i="8"/>
  <c r="V50" i="2" s="1"/>
  <c r="W50" i="2" s="1"/>
  <c r="E19" i="8"/>
  <c r="H50" i="2" s="1"/>
  <c r="D19" i="8"/>
  <c r="C19" i="8"/>
  <c r="X50" i="2" s="1"/>
  <c r="F18" i="8"/>
  <c r="V52" i="2" s="1"/>
  <c r="W52" i="2" s="1"/>
  <c r="E18" i="8"/>
  <c r="H52" i="2" s="1"/>
  <c r="D18" i="8"/>
  <c r="C18" i="8"/>
  <c r="X52" i="2" s="1"/>
  <c r="F17" i="8"/>
  <c r="V181" i="2" s="1"/>
  <c r="W181" i="2" s="1"/>
  <c r="E17" i="8"/>
  <c r="H181" i="2" s="1"/>
  <c r="D17" i="8"/>
  <c r="C17" i="8"/>
  <c r="X181" i="2" s="1"/>
  <c r="F16" i="8"/>
  <c r="V193" i="2" s="1"/>
  <c r="W193" i="2" s="1"/>
  <c r="E16" i="8"/>
  <c r="H193" i="2" s="1"/>
  <c r="D16" i="8"/>
  <c r="C16" i="8"/>
  <c r="X193" i="2" s="1"/>
  <c r="F15" i="8"/>
  <c r="V145" i="2" s="1"/>
  <c r="W145" i="2" s="1"/>
  <c r="E15" i="8"/>
  <c r="H145" i="2" s="1"/>
  <c r="D15" i="8"/>
  <c r="C15" i="8"/>
  <c r="X145" i="2" s="1"/>
  <c r="F14" i="8"/>
  <c r="V201" i="2" s="1"/>
  <c r="W201" i="2" s="1"/>
  <c r="E14" i="8"/>
  <c r="H201" i="2" s="1"/>
  <c r="D14" i="8"/>
  <c r="C14" i="8"/>
  <c r="X201" i="2" s="1"/>
  <c r="F13" i="8"/>
  <c r="V211" i="2" s="1"/>
  <c r="W211" i="2" s="1"/>
  <c r="E13" i="8"/>
  <c r="H211" i="2" s="1"/>
  <c r="D13" i="8"/>
  <c r="C13" i="8"/>
  <c r="X211" i="2" s="1"/>
  <c r="F12" i="8"/>
  <c r="V394" i="2" s="1"/>
  <c r="W394" i="2" s="1"/>
  <c r="E12" i="8"/>
  <c r="H394" i="2" s="1"/>
  <c r="D12" i="8"/>
  <c r="C12" i="8"/>
  <c r="X394" i="2" s="1"/>
  <c r="F11" i="8"/>
  <c r="V393" i="2" s="1"/>
  <c r="W393" i="2" s="1"/>
  <c r="E11" i="8"/>
  <c r="H393" i="2" s="1"/>
  <c r="D11" i="8"/>
  <c r="C11" i="8"/>
  <c r="X393" i="2" s="1"/>
  <c r="F10" i="8"/>
  <c r="V220" i="2" s="1"/>
  <c r="W220" i="2" s="1"/>
  <c r="E10" i="8"/>
  <c r="H220" i="2" s="1"/>
  <c r="D10" i="8"/>
  <c r="C10" i="8"/>
  <c r="X220" i="2" s="1"/>
  <c r="F9" i="8"/>
  <c r="V58" i="2" s="1"/>
  <c r="W58" i="2" s="1"/>
  <c r="E9" i="8"/>
  <c r="H58" i="2" s="1"/>
  <c r="D9" i="8"/>
  <c r="C9" i="8"/>
  <c r="X58" i="2" s="1"/>
  <c r="F8" i="8"/>
  <c r="V125" i="2" s="1"/>
  <c r="W125" i="2" s="1"/>
  <c r="E8" i="8"/>
  <c r="H125" i="2" s="1"/>
  <c r="D8" i="8"/>
  <c r="C8" i="8"/>
  <c r="X125" i="2" s="1"/>
  <c r="F7" i="8"/>
  <c r="E7" i="8"/>
  <c r="D7" i="8"/>
  <c r="C7" i="8"/>
  <c r="X15" i="2" s="1"/>
  <c r="F6" i="8"/>
  <c r="E6" i="8"/>
  <c r="D6" i="8"/>
  <c r="C6" i="8"/>
  <c r="X13" i="2" s="1"/>
  <c r="F5" i="8"/>
  <c r="E5" i="8"/>
  <c r="D5" i="8"/>
  <c r="C5" i="8"/>
  <c r="X9" i="2" s="1"/>
  <c r="F4" i="8"/>
  <c r="V41" i="2" s="1"/>
  <c r="W41" i="2" s="1"/>
  <c r="E4" i="8"/>
  <c r="H41" i="2" s="1"/>
  <c r="D4" i="8"/>
  <c r="C4" i="8"/>
  <c r="X41" i="2" s="1"/>
  <c r="F3" i="8"/>
  <c r="V38" i="2" s="1"/>
  <c r="W38" i="2" s="1"/>
  <c r="E3" i="8"/>
  <c r="H38" i="2" s="1"/>
  <c r="D3" i="8"/>
  <c r="C3" i="8"/>
  <c r="X38" i="2" s="1"/>
  <c r="F2" i="8"/>
  <c r="V70" i="2" s="1"/>
  <c r="W70" i="2" s="1"/>
  <c r="E2" i="8"/>
  <c r="H70" i="2" s="1"/>
  <c r="D2" i="8"/>
  <c r="C2" i="8"/>
  <c r="X70" i="2" s="1"/>
  <c r="H3" i="2" l="1"/>
  <c r="H4" i="2"/>
  <c r="H5" i="2"/>
  <c r="H26" i="2"/>
  <c r="H27" i="2"/>
  <c r="H35" i="2"/>
  <c r="H12" i="2"/>
  <c r="H13" i="2"/>
  <c r="X25" i="2"/>
  <c r="H25" i="2"/>
  <c r="H24" i="2"/>
  <c r="H17" i="2"/>
  <c r="H16" i="2"/>
  <c r="H6" i="2"/>
  <c r="H7" i="2"/>
  <c r="H28" i="2"/>
  <c r="H29" i="2"/>
  <c r="H10" i="2"/>
  <c r="H11" i="2"/>
  <c r="H30" i="2"/>
  <c r="H31" i="2"/>
  <c r="H23" i="2"/>
  <c r="H9" i="2"/>
  <c r="H8" i="2"/>
  <c r="H33" i="2"/>
  <c r="H32" i="2"/>
  <c r="H18" i="2"/>
  <c r="H19" i="2"/>
  <c r="H14" i="2"/>
  <c r="H15" i="2"/>
  <c r="H20" i="2"/>
  <c r="H21" i="2"/>
  <c r="C425" i="8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22" i="3"/>
  <c r="A7" i="3"/>
  <c r="A3" i="3"/>
  <c r="A4" i="3"/>
  <c r="A5" i="3"/>
  <c r="A8" i="3"/>
  <c r="A9" i="3"/>
  <c r="A10" i="3"/>
  <c r="A11" i="3"/>
  <c r="A22" i="3"/>
  <c r="A12" i="3"/>
  <c r="A13" i="3"/>
  <c r="A23" i="3"/>
  <c r="A14" i="3"/>
  <c r="A15" i="3"/>
  <c r="A24" i="3"/>
  <c r="A16" i="3"/>
  <c r="A17" i="3"/>
  <c r="A25" i="3"/>
  <c r="A26" i="3"/>
  <c r="A27" i="3"/>
  <c r="A18" i="3"/>
  <c r="A19" i="3"/>
  <c r="A28" i="3"/>
  <c r="A29" i="3"/>
  <c r="A30" i="3"/>
  <c r="A31" i="3"/>
  <c r="A20" i="3"/>
  <c r="A21" i="3"/>
  <c r="A32" i="3"/>
  <c r="A33" i="3"/>
  <c r="A34" i="3"/>
  <c r="A35" i="3"/>
  <c r="A36" i="3"/>
  <c r="A37" i="3"/>
  <c r="A38" i="3"/>
  <c r="A39" i="3"/>
  <c r="A40" i="3"/>
  <c r="A41" i="3"/>
  <c r="A42" i="3"/>
  <c r="A6" i="3"/>
  <c r="X21" i="3"/>
  <c r="W21" i="3"/>
  <c r="X19" i="3"/>
  <c r="W19" i="3"/>
  <c r="X17" i="3"/>
  <c r="W17" i="3"/>
  <c r="X15" i="3"/>
  <c r="W15" i="3"/>
  <c r="X7" i="3"/>
  <c r="W7" i="3"/>
  <c r="X5" i="3"/>
  <c r="W5" i="3"/>
  <c r="X4" i="3"/>
  <c r="W4" i="3"/>
  <c r="X9" i="3"/>
  <c r="W9" i="3"/>
  <c r="X11" i="3"/>
  <c r="W11" i="3"/>
  <c r="X13" i="3"/>
  <c r="W13" i="3"/>
  <c r="A35" i="2"/>
  <c r="A5" i="2"/>
  <c r="A29" i="2" l="1"/>
  <c r="A31" i="2"/>
  <c r="A33" i="2"/>
  <c r="A6" i="2"/>
  <c r="A8" i="2"/>
  <c r="A10" i="2"/>
  <c r="A12" i="2"/>
  <c r="A14" i="2"/>
  <c r="A16" i="2"/>
  <c r="A18" i="2"/>
  <c r="A20" i="2"/>
  <c r="A22" i="2"/>
  <c r="A24" i="2"/>
  <c r="A3" i="2"/>
  <c r="A26" i="2"/>
  <c r="A28" i="2"/>
  <c r="A4" i="2"/>
  <c r="A27" i="2"/>
  <c r="A7" i="2"/>
  <c r="A36" i="2"/>
  <c r="A37" i="2"/>
  <c r="A9" i="2"/>
  <c r="A38" i="2"/>
  <c r="A11" i="2"/>
  <c r="A39" i="2"/>
  <c r="A13" i="2"/>
  <c r="A40" i="2"/>
  <c r="A41" i="2"/>
  <c r="A42" i="2"/>
  <c r="A15" i="2"/>
  <c r="A43" i="2"/>
  <c r="A44" i="2"/>
  <c r="A45" i="2"/>
  <c r="A46" i="2"/>
  <c r="A30" i="2"/>
  <c r="A47" i="2"/>
  <c r="A48" i="2"/>
  <c r="A49" i="2"/>
  <c r="A17" i="2"/>
  <c r="A50" i="2"/>
  <c r="A51" i="2"/>
  <c r="A52" i="2"/>
  <c r="A53" i="2"/>
  <c r="A54" i="2"/>
  <c r="A55" i="2"/>
  <c r="A56" i="2"/>
  <c r="A19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21" i="2"/>
  <c r="A23" i="2"/>
  <c r="A92" i="2"/>
  <c r="A93" i="2"/>
  <c r="A94" i="2"/>
  <c r="A95" i="2"/>
  <c r="A96" i="2"/>
  <c r="A97" i="2"/>
  <c r="A98" i="2"/>
  <c r="A99" i="2"/>
  <c r="A100" i="2"/>
  <c r="A101" i="2"/>
  <c r="A102" i="2"/>
  <c r="A103" i="2"/>
  <c r="A25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32" i="2"/>
  <c r="A116" i="2"/>
  <c r="A34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X438" i="2" l="1"/>
  <c r="S43" i="3" l="1"/>
  <c r="X8" i="3"/>
  <c r="W39" i="3"/>
  <c r="W10" i="3"/>
  <c r="W8" i="3"/>
  <c r="X24" i="3" l="1"/>
  <c r="X28" i="3"/>
  <c r="X6" i="3"/>
  <c r="X12" i="3"/>
  <c r="X26" i="3"/>
  <c r="X31" i="3"/>
  <c r="X35" i="3"/>
  <c r="X40" i="3"/>
  <c r="X3" i="3"/>
  <c r="X23" i="3"/>
  <c r="X27" i="3"/>
  <c r="X20" i="3"/>
  <c r="X36" i="3"/>
  <c r="X41" i="3"/>
  <c r="X42" i="3"/>
  <c r="X10" i="3"/>
  <c r="X22" i="3"/>
  <c r="X25" i="3"/>
  <c r="X30" i="3"/>
  <c r="X34" i="3"/>
  <c r="W3" i="3"/>
  <c r="X39" i="3"/>
  <c r="X14" i="3"/>
  <c r="X18" i="3"/>
  <c r="X32" i="3"/>
  <c r="X37" i="3"/>
  <c r="W6" i="3"/>
  <c r="X16" i="3"/>
  <c r="X29" i="3"/>
  <c r="X33" i="3"/>
  <c r="W37" i="3"/>
  <c r="X38" i="3"/>
  <c r="W12" i="3"/>
  <c r="W24" i="3"/>
  <c r="W26" i="3"/>
  <c r="W28" i="3"/>
  <c r="W31" i="3"/>
  <c r="W32" i="3"/>
  <c r="W35" i="3"/>
  <c r="W40" i="3"/>
  <c r="W38" i="3"/>
  <c r="W23" i="3"/>
  <c r="W16" i="3"/>
  <c r="W27" i="3"/>
  <c r="W29" i="3"/>
  <c r="W20" i="3"/>
  <c r="W33" i="3"/>
  <c r="W36" i="3"/>
  <c r="W41" i="3"/>
  <c r="W22" i="3"/>
  <c r="W14" i="3"/>
  <c r="W25" i="3"/>
  <c r="W18" i="3"/>
  <c r="W30" i="3"/>
  <c r="W34" i="3"/>
  <c r="W42" i="3"/>
</calcChain>
</file>

<file path=xl/comments1.xml><?xml version="1.0" encoding="utf-8"?>
<comments xmlns="http://schemas.openxmlformats.org/spreadsheetml/2006/main">
  <authors>
    <author>Farooq, Umer</author>
  </authors>
  <commentList>
    <comment ref="C83" authorId="0" shapeId="0">
      <text>
        <r>
          <rPr>
            <b/>
            <sz val="9"/>
            <color indexed="81"/>
            <rFont val="Tahoma"/>
            <family val="2"/>
          </rPr>
          <t>Farooq, Umer:</t>
        </r>
        <r>
          <rPr>
            <sz val="9"/>
            <color indexed="81"/>
            <rFont val="Tahoma"/>
            <family val="2"/>
          </rPr>
          <t xml:space="preserve">
This account was never enrolled with Direct Energy during previous contract so need to pay attention if this gets enrolled in 2023 RFP or there are problems</t>
        </r>
      </text>
    </comment>
    <comment ref="C437" authorId="0" shapeId="0">
      <text>
        <r>
          <rPr>
            <b/>
            <sz val="9"/>
            <color indexed="81"/>
            <rFont val="Tahoma"/>
            <family val="2"/>
          </rPr>
          <t>Farooq, Umer:</t>
        </r>
        <r>
          <rPr>
            <sz val="9"/>
            <color indexed="81"/>
            <rFont val="Tahoma"/>
            <family val="2"/>
          </rPr>
          <t xml:space="preserve">
Rarely used account and last invoice was in Nov,2020. It was not enrolled by Direct Energy in previous contract that ended on 09/2022.</t>
        </r>
      </text>
    </comment>
  </commentList>
</comments>
</file>

<file path=xl/sharedStrings.xml><?xml version="1.0" encoding="utf-8"?>
<sst xmlns="http://schemas.openxmlformats.org/spreadsheetml/2006/main" count="11373" uniqueCount="3073">
  <si>
    <t>Account Number</t>
  </si>
  <si>
    <t>Customer Number</t>
  </si>
  <si>
    <t>Billing Address</t>
  </si>
  <si>
    <t>Service Address</t>
  </si>
  <si>
    <t>110009296143</t>
  </si>
  <si>
    <t>08007710100001410382</t>
  </si>
  <si>
    <t>OE-GPD</t>
  </si>
  <si>
    <t>OE Gen Pri DS</t>
  </si>
  <si>
    <t>110022528183</t>
  </si>
  <si>
    <t>08007710581610000463</t>
  </si>
  <si>
    <t>CE-GSUD</t>
  </si>
  <si>
    <t>CE Gen Sub DS</t>
  </si>
  <si>
    <t>110027141149</t>
  </si>
  <si>
    <t>08007710581610000266</t>
  </si>
  <si>
    <t>CE-POLSF</t>
  </si>
  <si>
    <t>CE POL FS</t>
  </si>
  <si>
    <t>110062107245</t>
  </si>
  <si>
    <t>CE-STLD</t>
  </si>
  <si>
    <t>CE Str Ltg DS</t>
  </si>
  <si>
    <t>110079652092</t>
  </si>
  <si>
    <t>08034810265000377930</t>
  </si>
  <si>
    <t>CE-STLF</t>
  </si>
  <si>
    <t>CE Str Ltg FS</t>
  </si>
  <si>
    <t>110080063396</t>
  </si>
  <si>
    <t>08034810265000390385</t>
  </si>
  <si>
    <t>OE-GSD</t>
  </si>
  <si>
    <t>OE Gen Sec DS</t>
  </si>
  <si>
    <t>110093250873</t>
  </si>
  <si>
    <t>210000925003</t>
  </si>
  <si>
    <t>08007710581000000743</t>
  </si>
  <si>
    <t>1010 BROADWAY AVE</t>
  </si>
  <si>
    <t>CE-GSD</t>
  </si>
  <si>
    <t>CE Gen Sec DS</t>
  </si>
  <si>
    <t>110093251327</t>
  </si>
  <si>
    <t>08007710581940000643</t>
  </si>
  <si>
    <t>6535 BRECKSVILLE RD WATER TWR</t>
  </si>
  <si>
    <t>110093258108</t>
  </si>
  <si>
    <t>08007710581630000819</t>
  </si>
  <si>
    <t>4095 GREEN RD</t>
  </si>
  <si>
    <t>110093258173</t>
  </si>
  <si>
    <t>08007710584000021715</t>
  </si>
  <si>
    <t>5900 POSTAL RD Q17</t>
  </si>
  <si>
    <t>CE-GTD</t>
  </si>
  <si>
    <t>CE Gen Trn DS</t>
  </si>
  <si>
    <t>110093264601</t>
  </si>
  <si>
    <t>08007710581960092295</t>
  </si>
  <si>
    <t>4600 HARVARD AVE</t>
  </si>
  <si>
    <t>110093264676</t>
  </si>
  <si>
    <t>08007710581360000901</t>
  </si>
  <si>
    <t>110093264726</t>
  </si>
  <si>
    <t>08007710581690000528</t>
  </si>
  <si>
    <t>5711 W PLEASANT VALLEY RD</t>
  </si>
  <si>
    <t>110093267505</t>
  </si>
  <si>
    <t>08007710581150000592</t>
  </si>
  <si>
    <t>5953 DEERING AVE</t>
  </si>
  <si>
    <t>110093385828</t>
  </si>
  <si>
    <t>210000928015</t>
  </si>
  <si>
    <t>08050873985000040279</t>
  </si>
  <si>
    <t>110093385885</t>
  </si>
  <si>
    <t>08050873985000040280</t>
  </si>
  <si>
    <t>110093386180</t>
  </si>
  <si>
    <t>08050873985000295786</t>
  </si>
  <si>
    <t>110093386362</t>
  </si>
  <si>
    <t>08050873985000045009</t>
  </si>
  <si>
    <t>110093386404</t>
  </si>
  <si>
    <t>08050873985000033842</t>
  </si>
  <si>
    <t>110093386446</t>
  </si>
  <si>
    <t>08050873985000045057</t>
  </si>
  <si>
    <t>110093386487</t>
  </si>
  <si>
    <t>08050873985000042174</t>
  </si>
  <si>
    <t>110093386529</t>
  </si>
  <si>
    <t>08050873981680007701</t>
  </si>
  <si>
    <t>110093390752</t>
  </si>
  <si>
    <t>08050873981410031044</t>
  </si>
  <si>
    <t>110093390810</t>
  </si>
  <si>
    <t>08050873985000238031</t>
  </si>
  <si>
    <t>110093390919</t>
  </si>
  <si>
    <t>08050873985000043330</t>
  </si>
  <si>
    <t>110093390984</t>
  </si>
  <si>
    <t>08050873985000043459</t>
  </si>
  <si>
    <t>110093391057</t>
  </si>
  <si>
    <t>08050873981680031448</t>
  </si>
  <si>
    <t>110093391370</t>
  </si>
  <si>
    <t>08050873985000043841</t>
  </si>
  <si>
    <t>110093391420</t>
  </si>
  <si>
    <t>08050873981060093025</t>
  </si>
  <si>
    <t>110093396593</t>
  </si>
  <si>
    <t>08050873985000039752</t>
  </si>
  <si>
    <t>110093396742</t>
  </si>
  <si>
    <t>08050873985000043630</t>
  </si>
  <si>
    <t>110093396759</t>
  </si>
  <si>
    <t>08050873985000043810</t>
  </si>
  <si>
    <t>110093396825</t>
  </si>
  <si>
    <t>08050873985000043826</t>
  </si>
  <si>
    <t>110093408612</t>
  </si>
  <si>
    <t>08050873985000043842</t>
  </si>
  <si>
    <t>110093408737</t>
  </si>
  <si>
    <t>08050873981510001290</t>
  </si>
  <si>
    <t>A11631341</t>
  </si>
  <si>
    <t>110093408752</t>
  </si>
  <si>
    <t>08050873981500001298</t>
  </si>
  <si>
    <t>S323256706</t>
  </si>
  <si>
    <t>110093408901</t>
  </si>
  <si>
    <t>08050873981450101289</t>
  </si>
  <si>
    <t>110093408935</t>
  </si>
  <si>
    <t>08050873985000230004</t>
  </si>
  <si>
    <t>1701 LAKESIDE AVE DAVENPORT OAL</t>
  </si>
  <si>
    <t>110093409032</t>
  </si>
  <si>
    <t>08050873985000310676</t>
  </si>
  <si>
    <t>110093409180</t>
  </si>
  <si>
    <t>08050873981260077772</t>
  </si>
  <si>
    <t>110093409347</t>
  </si>
  <si>
    <t>08050873985000039795</t>
  </si>
  <si>
    <t>110093409404</t>
  </si>
  <si>
    <t>08050873985000039803</t>
  </si>
  <si>
    <t>110093424072</t>
  </si>
  <si>
    <t>08050873981260077467</t>
  </si>
  <si>
    <t>110093424171</t>
  </si>
  <si>
    <t>08050873981730095470</t>
  </si>
  <si>
    <t>110093424254</t>
  </si>
  <si>
    <t>08050873981770000859</t>
  </si>
  <si>
    <t>110093438924</t>
  </si>
  <si>
    <t>08050873981030065371</t>
  </si>
  <si>
    <t>110093438932</t>
  </si>
  <si>
    <t>08050873981260077453</t>
  </si>
  <si>
    <t>110093438940</t>
  </si>
  <si>
    <t>08050873981230100522</t>
  </si>
  <si>
    <t>110093439070</t>
  </si>
  <si>
    <t>08050873981760056859</t>
  </si>
  <si>
    <t>L77919782</t>
  </si>
  <si>
    <t>110093439211</t>
  </si>
  <si>
    <t>08050873985000040638</t>
  </si>
  <si>
    <t>110093439237</t>
  </si>
  <si>
    <t>08050873985000041460</t>
  </si>
  <si>
    <t>110093439336</t>
  </si>
  <si>
    <t>08050873981100000139</t>
  </si>
  <si>
    <t>110093439500</t>
  </si>
  <si>
    <t>08050873981760056863</t>
  </si>
  <si>
    <t>110093439526</t>
  </si>
  <si>
    <t>08050873981760056878</t>
  </si>
  <si>
    <t>110093445655</t>
  </si>
  <si>
    <t>08050873985000226184</t>
  </si>
  <si>
    <t>110093445903</t>
  </si>
  <si>
    <t>08050873985000040467</t>
  </si>
  <si>
    <t>110093445911</t>
  </si>
  <si>
    <t>08050873981610000177</t>
  </si>
  <si>
    <t>110093445986</t>
  </si>
  <si>
    <t>08050873985000040548</t>
  </si>
  <si>
    <t>110093446026</t>
  </si>
  <si>
    <t>08050873985000040555</t>
  </si>
  <si>
    <t>110093446174</t>
  </si>
  <si>
    <t>08050873985000040596</t>
  </si>
  <si>
    <t>110093446216</t>
  </si>
  <si>
    <t>08050873985000040864</t>
  </si>
  <si>
    <t>110093446257</t>
  </si>
  <si>
    <t>08050873985000040932</t>
  </si>
  <si>
    <t>110093446307</t>
  </si>
  <si>
    <t>08050873985000040934</t>
  </si>
  <si>
    <t>110093446521</t>
  </si>
  <si>
    <t>08050873985000040428</t>
  </si>
  <si>
    <t>110093452628</t>
  </si>
  <si>
    <t>08050873981550092794</t>
  </si>
  <si>
    <t>110093452669</t>
  </si>
  <si>
    <t>08050873985000036807</t>
  </si>
  <si>
    <t>110093452685</t>
  </si>
  <si>
    <t>08050873985000036806</t>
  </si>
  <si>
    <t>110093474812</t>
  </si>
  <si>
    <t>08050873985000043212</t>
  </si>
  <si>
    <t>110093474879</t>
  </si>
  <si>
    <t>08050873985000044039</t>
  </si>
  <si>
    <t>110093474960</t>
  </si>
  <si>
    <t>08050873981180020216</t>
  </si>
  <si>
    <t>110093475041</t>
  </si>
  <si>
    <t>08050873981070095319</t>
  </si>
  <si>
    <t>110093475512</t>
  </si>
  <si>
    <t>08050873981050095314</t>
  </si>
  <si>
    <t>110093480587</t>
  </si>
  <si>
    <t>08050873981050032036</t>
  </si>
  <si>
    <t>110093480595</t>
  </si>
  <si>
    <t>08050873981050032040</t>
  </si>
  <si>
    <t>110093480686</t>
  </si>
  <si>
    <t>08050873981050032069</t>
  </si>
  <si>
    <t>110093480892</t>
  </si>
  <si>
    <t>08050873981580000877</t>
  </si>
  <si>
    <t>110093481007</t>
  </si>
  <si>
    <t>08050873981910097824</t>
  </si>
  <si>
    <t>110093481049</t>
  </si>
  <si>
    <t>08050873981970000871</t>
  </si>
  <si>
    <t>110093481080</t>
  </si>
  <si>
    <t>08050873985000036888</t>
  </si>
  <si>
    <t>110093481270</t>
  </si>
  <si>
    <t>08050873981980000873</t>
  </si>
  <si>
    <t>110093481346</t>
  </si>
  <si>
    <t>08050873985000046004</t>
  </si>
  <si>
    <t>110093487913</t>
  </si>
  <si>
    <t>08050873985000041684</t>
  </si>
  <si>
    <t>110093487947</t>
  </si>
  <si>
    <t>08050873985000042572</t>
  </si>
  <si>
    <t>110093487954</t>
  </si>
  <si>
    <t>08050873985000041554</t>
  </si>
  <si>
    <t>110093488192</t>
  </si>
  <si>
    <t>08050873985000041412</t>
  </si>
  <si>
    <t>110093488226</t>
  </si>
  <si>
    <t>08050873985000042523</t>
  </si>
  <si>
    <t>110093488267</t>
  </si>
  <si>
    <t>08050873981130091010</t>
  </si>
  <si>
    <t>110093488291</t>
  </si>
  <si>
    <t>08050873985000075470</t>
  </si>
  <si>
    <t>110093509252</t>
  </si>
  <si>
    <t>210000928007</t>
  </si>
  <si>
    <t>08050873965000035842</t>
  </si>
  <si>
    <t>110093509310</t>
  </si>
  <si>
    <t>08050873961920095310</t>
  </si>
  <si>
    <t>110093509344</t>
  </si>
  <si>
    <t>08050873965000042235</t>
  </si>
  <si>
    <t>110093509369</t>
  </si>
  <si>
    <t>08050873965000042095</t>
  </si>
  <si>
    <t>110093509385</t>
  </si>
  <si>
    <t>08050873965000045569</t>
  </si>
  <si>
    <t>110093509435</t>
  </si>
  <si>
    <t>08050873961990095317</t>
  </si>
  <si>
    <t>110093509468</t>
  </si>
  <si>
    <t>08050873965000050750</t>
  </si>
  <si>
    <t>110093509567</t>
  </si>
  <si>
    <t>110093515630</t>
  </si>
  <si>
    <t>08050873965000043135</t>
  </si>
  <si>
    <t>110093515663</t>
  </si>
  <si>
    <t>08050873965000042713</t>
  </si>
  <si>
    <t>110093515705</t>
  </si>
  <si>
    <t>08050873965000042739</t>
  </si>
  <si>
    <t>110093515770</t>
  </si>
  <si>
    <t>08050873961970095312</t>
  </si>
  <si>
    <t>110093520200</t>
  </si>
  <si>
    <t>08050873961980095315</t>
  </si>
  <si>
    <t>110093520218</t>
  </si>
  <si>
    <t>08050873965000159108</t>
  </si>
  <si>
    <t>110093520283</t>
  </si>
  <si>
    <t>08050873961360069124</t>
  </si>
  <si>
    <t>110093520325</t>
  </si>
  <si>
    <t>08050873961420022160</t>
  </si>
  <si>
    <t>110093520382</t>
  </si>
  <si>
    <t>08050873964000013415</t>
  </si>
  <si>
    <t>110093520424</t>
  </si>
  <si>
    <t>08050873961120021956</t>
  </si>
  <si>
    <t>110093520440</t>
  </si>
  <si>
    <t>08050873965000345099</t>
  </si>
  <si>
    <t>110093526645</t>
  </si>
  <si>
    <t>08050873961360073628</t>
  </si>
  <si>
    <t>110093526686</t>
  </si>
  <si>
    <t>08050873961790050335</t>
  </si>
  <si>
    <t>110093526835</t>
  </si>
  <si>
    <t>08050873961550095006</t>
  </si>
  <si>
    <t>110093526868</t>
  </si>
  <si>
    <t>08050873961520060585</t>
  </si>
  <si>
    <t>110093526926</t>
  </si>
  <si>
    <t>08050873965000128729</t>
  </si>
  <si>
    <t>110093527544</t>
  </si>
  <si>
    <t>08050873961760091054</t>
  </si>
  <si>
    <t>110093533666</t>
  </si>
  <si>
    <t>08050873965000040067</t>
  </si>
  <si>
    <t>110093533674</t>
  </si>
  <si>
    <t>08050873965000040069</t>
  </si>
  <si>
    <t>110093533716</t>
  </si>
  <si>
    <t>08050873965000040074</t>
  </si>
  <si>
    <t>110093533997</t>
  </si>
  <si>
    <t>08050873964000012927</t>
  </si>
  <si>
    <t>110093534060</t>
  </si>
  <si>
    <t>08050873964000020086</t>
  </si>
  <si>
    <t>110093534110</t>
  </si>
  <si>
    <t>08050873961530100122</t>
  </si>
  <si>
    <t>110093544069</t>
  </si>
  <si>
    <t>08050873965000044461</t>
  </si>
  <si>
    <t>110093544143</t>
  </si>
  <si>
    <t>08050873961930095312</t>
  </si>
  <si>
    <t>110093544218</t>
  </si>
  <si>
    <t>08050873961770000351</t>
  </si>
  <si>
    <t>110093544416</t>
  </si>
  <si>
    <t>08050873961030005315</t>
  </si>
  <si>
    <t>110093551668</t>
  </si>
  <si>
    <t>08050873965000131691</t>
  </si>
  <si>
    <t>110093552146</t>
  </si>
  <si>
    <t>08050873965000138656</t>
  </si>
  <si>
    <t>110093602347</t>
  </si>
  <si>
    <t>08050873961100000829</t>
  </si>
  <si>
    <t>110093602503</t>
  </si>
  <si>
    <t>08050873964000017756</t>
  </si>
  <si>
    <t>110093608583</t>
  </si>
  <si>
    <t>08050873961110002545</t>
  </si>
  <si>
    <t>110093614193</t>
  </si>
  <si>
    <t>08050873961960095310</t>
  </si>
  <si>
    <t>110093614219</t>
  </si>
  <si>
    <t>08050873961950100015</t>
  </si>
  <si>
    <t>110093614359</t>
  </si>
  <si>
    <t>08050873961960091997</t>
  </si>
  <si>
    <t>110093614425</t>
  </si>
  <si>
    <t>08050873961040095311</t>
  </si>
  <si>
    <t>110093631627</t>
  </si>
  <si>
    <t>08050873964000003524</t>
  </si>
  <si>
    <t>110093631643</t>
  </si>
  <si>
    <t>08050873965000043493</t>
  </si>
  <si>
    <t>110093631759</t>
  </si>
  <si>
    <t>08050873965000039579</t>
  </si>
  <si>
    <t>110093631825</t>
  </si>
  <si>
    <t>08050873961190000799</t>
  </si>
  <si>
    <t>110093632146</t>
  </si>
  <si>
    <t>08050873961640093438</t>
  </si>
  <si>
    <t>110093632278</t>
  </si>
  <si>
    <t>08050873961210097420</t>
  </si>
  <si>
    <t>110093646260</t>
  </si>
  <si>
    <t>08050873961350058377</t>
  </si>
  <si>
    <t>110093646435</t>
  </si>
  <si>
    <t>08050873961020000593</t>
  </si>
  <si>
    <t>110093653878</t>
  </si>
  <si>
    <t>08050873961320023194</t>
  </si>
  <si>
    <t>110093653886</t>
  </si>
  <si>
    <t>08050873965000040149</t>
  </si>
  <si>
    <t>110093653928</t>
  </si>
  <si>
    <t>08050873965000045453</t>
  </si>
  <si>
    <t>110093653977</t>
  </si>
  <si>
    <t>08050873961650093445</t>
  </si>
  <si>
    <t>110093654397</t>
  </si>
  <si>
    <t>08050873965000042389</t>
  </si>
  <si>
    <t>110093654488</t>
  </si>
  <si>
    <t>08050873965000045616</t>
  </si>
  <si>
    <t>110093654504</t>
  </si>
  <si>
    <t>08050873961440020530</t>
  </si>
  <si>
    <t>110093667910</t>
  </si>
  <si>
    <t>08050873961890095316</t>
  </si>
  <si>
    <t>110093667977</t>
  </si>
  <si>
    <t>08050873961220095319</t>
  </si>
  <si>
    <t>110093668074</t>
  </si>
  <si>
    <t>08050873965000040277</t>
  </si>
  <si>
    <t>110093668108</t>
  </si>
  <si>
    <t>08050873961380093414</t>
  </si>
  <si>
    <t>110093668132</t>
  </si>
  <si>
    <t>08050873961370093412</t>
  </si>
  <si>
    <t>110093668199</t>
  </si>
  <si>
    <t>08050873961020095316</t>
  </si>
  <si>
    <t>110093668223</t>
  </si>
  <si>
    <t>08050873961030095319</t>
  </si>
  <si>
    <t>110093668249</t>
  </si>
  <si>
    <t>08050873961530022018</t>
  </si>
  <si>
    <t>110094004220</t>
  </si>
  <si>
    <t>08050873985000373315</t>
  </si>
  <si>
    <t>110094004279</t>
  </si>
  <si>
    <t>08050873985000352227</t>
  </si>
  <si>
    <t>110094563886</t>
  </si>
  <si>
    <t>210000949003</t>
  </si>
  <si>
    <t>08051151310001384156</t>
  </si>
  <si>
    <t>110094563928</t>
  </si>
  <si>
    <t>08051151310001506433</t>
  </si>
  <si>
    <t>110094563977</t>
  </si>
  <si>
    <t>08051151310000496545</t>
  </si>
  <si>
    <t>110094564058</t>
  </si>
  <si>
    <t>08051151310000495627</t>
  </si>
  <si>
    <t>110094569172</t>
  </si>
  <si>
    <t>210000949011</t>
  </si>
  <si>
    <t>08051152015000375729</t>
  </si>
  <si>
    <t>110094569388</t>
  </si>
  <si>
    <t>210000950001</t>
  </si>
  <si>
    <t>08051153045000391249</t>
  </si>
  <si>
    <t>110094569446</t>
  </si>
  <si>
    <t>08051153045000389492</t>
  </si>
  <si>
    <t>110094569495</t>
  </si>
  <si>
    <t>08051153045000389499</t>
  </si>
  <si>
    <t>110094576607</t>
  </si>
  <si>
    <t>210000950019</t>
  </si>
  <si>
    <t>08051154105000389496</t>
  </si>
  <si>
    <t>110094576680</t>
  </si>
  <si>
    <t>08051154105001244243</t>
  </si>
  <si>
    <t>110094576714</t>
  </si>
  <si>
    <t>08051154105000389498</t>
  </si>
  <si>
    <t>110094637805</t>
  </si>
  <si>
    <t>210000954003</t>
  </si>
  <si>
    <t>08051169995001248512</t>
  </si>
  <si>
    <t>110094638068</t>
  </si>
  <si>
    <t>08051169995001250280</t>
  </si>
  <si>
    <t>110094638118</t>
  </si>
  <si>
    <t>08051169995001250286</t>
  </si>
  <si>
    <t>110094638159</t>
  </si>
  <si>
    <t>08051169995001250290</t>
  </si>
  <si>
    <t>110094638167</t>
  </si>
  <si>
    <t>08051169995001248515</t>
  </si>
  <si>
    <t>110094638191</t>
  </si>
  <si>
    <t>08051169995001250270</t>
  </si>
  <si>
    <t>110094638225</t>
  </si>
  <si>
    <t>08051169995001250281</t>
  </si>
  <si>
    <t>110094638258</t>
  </si>
  <si>
    <t>08051169995001250289</t>
  </si>
  <si>
    <t>110094638274</t>
  </si>
  <si>
    <t>08051169995001250255</t>
  </si>
  <si>
    <t>110094638308</t>
  </si>
  <si>
    <t>08051169995001250291</t>
  </si>
  <si>
    <t>110094638365</t>
  </si>
  <si>
    <t>08051169995001249416</t>
  </si>
  <si>
    <t>110094638381</t>
  </si>
  <si>
    <t>08051169995001249419</t>
  </si>
  <si>
    <t>110094638407</t>
  </si>
  <si>
    <t>08051169995001249438</t>
  </si>
  <si>
    <t>110094638423</t>
  </si>
  <si>
    <t>08051169995001250266</t>
  </si>
  <si>
    <t>110094638431</t>
  </si>
  <si>
    <t>08051169995001250279</t>
  </si>
  <si>
    <t>110094740948</t>
  </si>
  <si>
    <t>210000957006</t>
  </si>
  <si>
    <t>08051195065001250330</t>
  </si>
  <si>
    <t>110094741128</t>
  </si>
  <si>
    <t>08051195065001250252</t>
  </si>
  <si>
    <t>110094741151</t>
  </si>
  <si>
    <t>08051195065001250296</t>
  </si>
  <si>
    <t>110094741193</t>
  </si>
  <si>
    <t>08051195065001249447</t>
  </si>
  <si>
    <t>110094741425</t>
  </si>
  <si>
    <t>08051195065001255085</t>
  </si>
  <si>
    <t>110094741490</t>
  </si>
  <si>
    <t>08051195065001249549</t>
  </si>
  <si>
    <t>110094741557</t>
  </si>
  <si>
    <t>08051195065001249540</t>
  </si>
  <si>
    <t>110094741565</t>
  </si>
  <si>
    <t>08051195065001251116</t>
  </si>
  <si>
    <t>110094746606</t>
  </si>
  <si>
    <t>08051195065001249448</t>
  </si>
  <si>
    <t>110094746721</t>
  </si>
  <si>
    <t>08051195065001249462</t>
  </si>
  <si>
    <t>110094759310</t>
  </si>
  <si>
    <t>08051195065001249536</t>
  </si>
  <si>
    <t>110094759351</t>
  </si>
  <si>
    <t>08051195065001250233</t>
  </si>
  <si>
    <t>110094759377</t>
  </si>
  <si>
    <t>08051195065001250297</t>
  </si>
  <si>
    <t>110094759427</t>
  </si>
  <si>
    <t>08051195065001250311</t>
  </si>
  <si>
    <t>110094759443</t>
  </si>
  <si>
    <t>08051195065001250327</t>
  </si>
  <si>
    <t>110094759559</t>
  </si>
  <si>
    <t>08051195065001250237</t>
  </si>
  <si>
    <t>110094759567</t>
  </si>
  <si>
    <t>08051195065001249405</t>
  </si>
  <si>
    <t>110094764583</t>
  </si>
  <si>
    <t>08051195065001249406</t>
  </si>
  <si>
    <t>110094764609</t>
  </si>
  <si>
    <t>08051195065001249403</t>
  </si>
  <si>
    <t>110094764633</t>
  </si>
  <si>
    <t>08051195065001250238</t>
  </si>
  <si>
    <t>110094774376</t>
  </si>
  <si>
    <t>08051195065001250298</t>
  </si>
  <si>
    <t>110094774384</t>
  </si>
  <si>
    <t>08051195065001250328</t>
  </si>
  <si>
    <t>110094774392</t>
  </si>
  <si>
    <t>08051195065001255086</t>
  </si>
  <si>
    <t>110094802854</t>
  </si>
  <si>
    <t>08051152010000523941</t>
  </si>
  <si>
    <t>08051152015000013882</t>
  </si>
  <si>
    <t>110095011976</t>
  </si>
  <si>
    <t>08051169995001248511</t>
  </si>
  <si>
    <t>110095012008</t>
  </si>
  <si>
    <t>08051169995001249440</t>
  </si>
  <si>
    <t>110095012214</t>
  </si>
  <si>
    <t>08051169995001249443</t>
  </si>
  <si>
    <t>110095012248</t>
  </si>
  <si>
    <t>08051169995001249561</t>
  </si>
  <si>
    <t>110095012321</t>
  </si>
  <si>
    <t>08051169995001250240</t>
  </si>
  <si>
    <t>110095012420</t>
  </si>
  <si>
    <t>08051169995001250235</t>
  </si>
  <si>
    <t>110095012461</t>
  </si>
  <si>
    <t>08051169995001250262</t>
  </si>
  <si>
    <t>110095014186</t>
  </si>
  <si>
    <t>08051169995001250277</t>
  </si>
  <si>
    <t>110095014244</t>
  </si>
  <si>
    <t>08051169995001250239</t>
  </si>
  <si>
    <t>110095014269</t>
  </si>
  <si>
    <t>08051169995001250309</t>
  </si>
  <si>
    <t>110095021611</t>
  </si>
  <si>
    <t>08051169995001250310</t>
  </si>
  <si>
    <t>110095021652</t>
  </si>
  <si>
    <t>08051169995001249411</t>
  </si>
  <si>
    <t>110095021694</t>
  </si>
  <si>
    <t>08051169995001250234</t>
  </si>
  <si>
    <t>110095029168</t>
  </si>
  <si>
    <t>08051169995001248516</t>
  </si>
  <si>
    <t>110095029184</t>
  </si>
  <si>
    <t>08051169995001249402</t>
  </si>
  <si>
    <t>110095029242</t>
  </si>
  <si>
    <t>08051169995001250299</t>
  </si>
  <si>
    <t>110095029291</t>
  </si>
  <si>
    <t>08051169995001250302</t>
  </si>
  <si>
    <t>110095029317</t>
  </si>
  <si>
    <t>08051169995001250306</t>
  </si>
  <si>
    <t>110095029341</t>
  </si>
  <si>
    <t>08051169995001250307</t>
  </si>
  <si>
    <t>110095029424</t>
  </si>
  <si>
    <t>08051169995001250308</t>
  </si>
  <si>
    <t>110095029499</t>
  </si>
  <si>
    <t>08051169995001250659</t>
  </si>
  <si>
    <t>110095029507</t>
  </si>
  <si>
    <t>08051169995001249559</t>
  </si>
  <si>
    <t>110095035595</t>
  </si>
  <si>
    <t>08051169995001250263</t>
  </si>
  <si>
    <t>110095035702</t>
  </si>
  <si>
    <t>08051169995001250264</t>
  </si>
  <si>
    <t>110095035736</t>
  </si>
  <si>
    <t>08051169995001250265</t>
  </si>
  <si>
    <t>110095035876</t>
  </si>
  <si>
    <t>08051169995001249527</t>
  </si>
  <si>
    <t>110095035983</t>
  </si>
  <si>
    <t>08051169995001249531</t>
  </si>
  <si>
    <t>110095036056</t>
  </si>
  <si>
    <t>08051169995001249449</t>
  </si>
  <si>
    <t>110095036148</t>
  </si>
  <si>
    <t>08051169995001249451</t>
  </si>
  <si>
    <t>110095036239</t>
  </si>
  <si>
    <t>08051169995001249456</t>
  </si>
  <si>
    <t>110095036288</t>
  </si>
  <si>
    <t>08051169995001249457</t>
  </si>
  <si>
    <t>110095036569</t>
  </si>
  <si>
    <t>08051169995001249530</t>
  </si>
  <si>
    <t>110095107378</t>
  </si>
  <si>
    <t>08051195065001249459</t>
  </si>
  <si>
    <t>110095303514</t>
  </si>
  <si>
    <t>08050873985000369436</t>
  </si>
  <si>
    <t>110095303522</t>
  </si>
  <si>
    <t>08050873984000008909</t>
  </si>
  <si>
    <t>CE-GPD</t>
  </si>
  <si>
    <t>CE Gen Pri DS</t>
  </si>
  <si>
    <t>110095739626</t>
  </si>
  <si>
    <t>08051195065001261741</t>
  </si>
  <si>
    <t>110095739675</t>
  </si>
  <si>
    <t>08051195065001262269</t>
  </si>
  <si>
    <t>110095959133</t>
  </si>
  <si>
    <t>08050873985000350648</t>
  </si>
  <si>
    <t>110096260036</t>
  </si>
  <si>
    <t>08050873981680062712</t>
  </si>
  <si>
    <t>110096628299</t>
  </si>
  <si>
    <t>08051169995001269215</t>
  </si>
  <si>
    <t>110096628323</t>
  </si>
  <si>
    <t>08051169995001262261</t>
  </si>
  <si>
    <t>110096634511</t>
  </si>
  <si>
    <t>08051195065001261684</t>
  </si>
  <si>
    <t>110096639668</t>
  </si>
  <si>
    <t>08051195065001262327</t>
  </si>
  <si>
    <t>110096639718</t>
  </si>
  <si>
    <t>08051195065001267745</t>
  </si>
  <si>
    <t>110096639726</t>
  </si>
  <si>
    <t>08051195065001261742</t>
  </si>
  <si>
    <t>110096639767</t>
  </si>
  <si>
    <t>08051195065001267703</t>
  </si>
  <si>
    <t>110096639841</t>
  </si>
  <si>
    <t>08051195065001262273</t>
  </si>
  <si>
    <t>110096639866</t>
  </si>
  <si>
    <t>08051195065001262274</t>
  </si>
  <si>
    <t>110097538117</t>
  </si>
  <si>
    <t>08051169995001262272</t>
  </si>
  <si>
    <t>110097538273</t>
  </si>
  <si>
    <t>08051169995001267715</t>
  </si>
  <si>
    <t>110097538570</t>
  </si>
  <si>
    <t>08051195065001267731</t>
  </si>
  <si>
    <t>110097545633</t>
  </si>
  <si>
    <t>08051195065001250258</t>
  </si>
  <si>
    <t>110097545658</t>
  </si>
  <si>
    <t>08051195065001262264</t>
  </si>
  <si>
    <t>110097545674</t>
  </si>
  <si>
    <t>08051195065001262265</t>
  </si>
  <si>
    <t>110097545773</t>
  </si>
  <si>
    <t>08051195065001267712</t>
  </si>
  <si>
    <t>110097545799</t>
  </si>
  <si>
    <t>08051195065001267721</t>
  </si>
  <si>
    <t>110097545823</t>
  </si>
  <si>
    <t>08051195065001262331</t>
  </si>
  <si>
    <t>110097545831</t>
  </si>
  <si>
    <t>08051195065001267665</t>
  </si>
  <si>
    <t>110097545922</t>
  </si>
  <si>
    <t>08051195065001267694</t>
  </si>
  <si>
    <t>110097546003</t>
  </si>
  <si>
    <t>08051195065001262268</t>
  </si>
  <si>
    <t>110097546011</t>
  </si>
  <si>
    <t>08051195065001267706</t>
  </si>
  <si>
    <t>110097546458</t>
  </si>
  <si>
    <t>08051195065001261738</t>
  </si>
  <si>
    <t>110097546516</t>
  </si>
  <si>
    <t>08051195065001267705</t>
  </si>
  <si>
    <t>110097546557</t>
  </si>
  <si>
    <t>08051195065001267719</t>
  </si>
  <si>
    <t>110097551680</t>
  </si>
  <si>
    <t>08051195065001267732</t>
  </si>
  <si>
    <t>110098034074</t>
  </si>
  <si>
    <t>08051169995001250254</t>
  </si>
  <si>
    <t>110098034116</t>
  </si>
  <si>
    <t>08051169995001267695</t>
  </si>
  <si>
    <t>110098034157</t>
  </si>
  <si>
    <t>08051169995001262271</t>
  </si>
  <si>
    <t>110098034173</t>
  </si>
  <si>
    <t>08051169995001262328</t>
  </si>
  <si>
    <t>110098034298</t>
  </si>
  <si>
    <t>08051195065001267739</t>
  </si>
  <si>
    <t>110098046888</t>
  </si>
  <si>
    <t>08051195065001250260</t>
  </si>
  <si>
    <t>110099248020</t>
  </si>
  <si>
    <t>08051169995001262262</t>
  </si>
  <si>
    <t>110099248053</t>
  </si>
  <si>
    <t>08051169995001269214</t>
  </si>
  <si>
    <t>110099248137</t>
  </si>
  <si>
    <t>08051169995001261745</t>
  </si>
  <si>
    <t>110099273267</t>
  </si>
  <si>
    <t>08051195065001262266</t>
  </si>
  <si>
    <t>110099273309</t>
  </si>
  <si>
    <t>08051195065001267702</t>
  </si>
  <si>
    <t>110099273465</t>
  </si>
  <si>
    <t>08051195065001267710</t>
  </si>
  <si>
    <t>110099273515</t>
  </si>
  <si>
    <t>08051195065001267733</t>
  </si>
  <si>
    <t>110099273564</t>
  </si>
  <si>
    <t>08051195065001250253</t>
  </si>
  <si>
    <t>110099280619</t>
  </si>
  <si>
    <t>08051195065001267738</t>
  </si>
  <si>
    <t>110099280650</t>
  </si>
  <si>
    <t>08051195065001267717</t>
  </si>
  <si>
    <t>110101624697</t>
  </si>
  <si>
    <t>08051169995001288432</t>
  </si>
  <si>
    <t>110101624739</t>
  </si>
  <si>
    <t>08051169995001296266</t>
  </si>
  <si>
    <t>110101624861</t>
  </si>
  <si>
    <t>08051169995001267716</t>
  </si>
  <si>
    <t>110101625066</t>
  </si>
  <si>
    <t>08051195065001288428</t>
  </si>
  <si>
    <t>110101625108</t>
  </si>
  <si>
    <t>08051195065001282878</t>
  </si>
  <si>
    <t>110102822654</t>
  </si>
  <si>
    <t>08051169995001287654</t>
  </si>
  <si>
    <t>110102822803</t>
  </si>
  <si>
    <t>08051169995001288433</t>
  </si>
  <si>
    <t>110102822969</t>
  </si>
  <si>
    <t>08051195065001296268</t>
  </si>
  <si>
    <t>110102822977</t>
  </si>
  <si>
    <t>08051195065001296270</t>
  </si>
  <si>
    <t>110102823017</t>
  </si>
  <si>
    <t>08051195065001296275</t>
  </si>
  <si>
    <t>110105211749</t>
  </si>
  <si>
    <t>08041187585000389961</t>
  </si>
  <si>
    <t>110105212168</t>
  </si>
  <si>
    <t>08041187585001255109</t>
  </si>
  <si>
    <t>110105357518</t>
  </si>
  <si>
    <t>08041187585000389959</t>
  </si>
  <si>
    <t>110105358201</t>
  </si>
  <si>
    <t>08041187581460094502</t>
  </si>
  <si>
    <t>110105361056</t>
  </si>
  <si>
    <t>08041187585001299132</t>
  </si>
  <si>
    <t>110105361064</t>
  </si>
  <si>
    <t>08041187581950095266</t>
  </si>
  <si>
    <t>110105361668</t>
  </si>
  <si>
    <t>08041187585001282161</t>
  </si>
  <si>
    <t>110105361676</t>
  </si>
  <si>
    <t>08041187585001251707</t>
  </si>
  <si>
    <t>110105609660</t>
  </si>
  <si>
    <t>08051195065001300562</t>
  </si>
  <si>
    <t>110105609736</t>
  </si>
  <si>
    <t>08051195065001282882</t>
  </si>
  <si>
    <t>110105609769</t>
  </si>
  <si>
    <t>08051195065001296274</t>
  </si>
  <si>
    <t>110106568147</t>
  </si>
  <si>
    <t>08050873965001287111</t>
  </si>
  <si>
    <t>110106615484</t>
  </si>
  <si>
    <t>08051169995001317254</t>
  </si>
  <si>
    <t>110106615492</t>
  </si>
  <si>
    <t>08051169995001314673</t>
  </si>
  <si>
    <t>110106615518</t>
  </si>
  <si>
    <t>08051169995001314670</t>
  </si>
  <si>
    <t>110106620765</t>
  </si>
  <si>
    <t>08051195065001314664</t>
  </si>
  <si>
    <t>110106620831</t>
  </si>
  <si>
    <t>08051195065001314672</t>
  </si>
  <si>
    <t>110106620856</t>
  </si>
  <si>
    <t>08051195065001314668</t>
  </si>
  <si>
    <t>110106620872</t>
  </si>
  <si>
    <t>08051195065001314669</t>
  </si>
  <si>
    <t>110107017326</t>
  </si>
  <si>
    <t>08051169995001302492</t>
  </si>
  <si>
    <t>110110759922</t>
  </si>
  <si>
    <t>08050873965000360790</t>
  </si>
  <si>
    <t>110110759963</t>
  </si>
  <si>
    <t>08050873965001343319</t>
  </si>
  <si>
    <t>110110767222</t>
  </si>
  <si>
    <t>08051169995001345430</t>
  </si>
  <si>
    <t>110110767230</t>
  </si>
  <si>
    <t>08051169995001316877</t>
  </si>
  <si>
    <t>110110767248</t>
  </si>
  <si>
    <t>08051169995001336159</t>
  </si>
  <si>
    <t>110110767263</t>
  </si>
  <si>
    <t>08051169995001336162</t>
  </si>
  <si>
    <t>110110767289</t>
  </si>
  <si>
    <t>08051195065001314671</t>
  </si>
  <si>
    <t>110110954069</t>
  </si>
  <si>
    <t>08051195065001314667</t>
  </si>
  <si>
    <t>110111325822</t>
  </si>
  <si>
    <t>08050873965001251535</t>
  </si>
  <si>
    <t>110111325863</t>
  </si>
  <si>
    <t>08050873965001251534</t>
  </si>
  <si>
    <t>110111564883</t>
  </si>
  <si>
    <t>08050873985001293748</t>
  </si>
  <si>
    <t>08050873985001304412</t>
  </si>
  <si>
    <t>110113000993</t>
  </si>
  <si>
    <t>08034810265001363366</t>
  </si>
  <si>
    <t>110113226036</t>
  </si>
  <si>
    <t>08051195065001336165</t>
  </si>
  <si>
    <t>110113226085</t>
  </si>
  <si>
    <t>08051195065001336166</t>
  </si>
  <si>
    <t>110113226184</t>
  </si>
  <si>
    <t>08051195065001336157</t>
  </si>
  <si>
    <t>110113226226</t>
  </si>
  <si>
    <t>08051195065001336156</t>
  </si>
  <si>
    <t>110113226234</t>
  </si>
  <si>
    <t>08051195065001300563</t>
  </si>
  <si>
    <t>110113633983</t>
  </si>
  <si>
    <t>08051169995001336161</t>
  </si>
  <si>
    <t>110113634106</t>
  </si>
  <si>
    <t>08051169995001336167</t>
  </si>
  <si>
    <t>110113669607</t>
  </si>
  <si>
    <t>08034810265001367236</t>
  </si>
  <si>
    <t>110114012229</t>
  </si>
  <si>
    <t>08051195065001336158</t>
  </si>
  <si>
    <t>110114178525</t>
  </si>
  <si>
    <t>08051169995001314662</t>
  </si>
  <si>
    <t>110114178558</t>
  </si>
  <si>
    <t>08051169995001302493</t>
  </si>
  <si>
    <t>110114178566</t>
  </si>
  <si>
    <t>08051169995001336172</t>
  </si>
  <si>
    <t>110114191585</t>
  </si>
  <si>
    <t>08051169995001267701</t>
  </si>
  <si>
    <t>110114191601</t>
  </si>
  <si>
    <t>08051169995001287650</t>
  </si>
  <si>
    <t>110114191627</t>
  </si>
  <si>
    <t>08051169995001261757</t>
  </si>
  <si>
    <t>110114191676</t>
  </si>
  <si>
    <t>08051169995001261748</t>
  </si>
  <si>
    <t>110114191866</t>
  </si>
  <si>
    <t>08051195065001336163</t>
  </si>
  <si>
    <t>110114191940</t>
  </si>
  <si>
    <t>08051195065001250292</t>
  </si>
  <si>
    <t>110114192005</t>
  </si>
  <si>
    <t>08051195065001250295</t>
  </si>
  <si>
    <t>110114192021</t>
  </si>
  <si>
    <t>08051195065001267661</t>
  </si>
  <si>
    <t>110114192088</t>
  </si>
  <si>
    <t>08051195065001269209</t>
  </si>
  <si>
    <t>110114192104</t>
  </si>
  <si>
    <t>08051195065001269213</t>
  </si>
  <si>
    <t>110114192112</t>
  </si>
  <si>
    <t>08051195065001336155</t>
  </si>
  <si>
    <t>110114192153</t>
  </si>
  <si>
    <t>08051195065001267664</t>
  </si>
  <si>
    <t>110114192203</t>
  </si>
  <si>
    <t>08051195065001250269</t>
  </si>
  <si>
    <t>110114192252</t>
  </si>
  <si>
    <t>08051195065001267737</t>
  </si>
  <si>
    <t>110114192278</t>
  </si>
  <si>
    <t>08051195065001267735</t>
  </si>
  <si>
    <t>110115785351</t>
  </si>
  <si>
    <t>08051169995001363388</t>
  </si>
  <si>
    <t>110115785450</t>
  </si>
  <si>
    <t>08051169995001363482</t>
  </si>
  <si>
    <t>110115785534</t>
  </si>
  <si>
    <t>08051169995001363376</t>
  </si>
  <si>
    <t>110115786912</t>
  </si>
  <si>
    <t>08051154105001368160</t>
  </si>
  <si>
    <t>110115792621</t>
  </si>
  <si>
    <t>08051169995001363475</t>
  </si>
  <si>
    <t>110115854801</t>
  </si>
  <si>
    <t>08051195065001363382</t>
  </si>
  <si>
    <t>110115854819</t>
  </si>
  <si>
    <t>08051195065001363387</t>
  </si>
  <si>
    <t>110115854884</t>
  </si>
  <si>
    <t>08051195065001250271</t>
  </si>
  <si>
    <t>110115854892</t>
  </si>
  <si>
    <t>08051195065001363380</t>
  </si>
  <si>
    <t>110115854900</t>
  </si>
  <si>
    <t>08051195065001267700</t>
  </si>
  <si>
    <t>110115854942</t>
  </si>
  <si>
    <t>08051195065001363365</t>
  </si>
  <si>
    <t>110116410249</t>
  </si>
  <si>
    <t>08034810265001363372</t>
  </si>
  <si>
    <t>110116410322</t>
  </si>
  <si>
    <t>08034810265001363374</t>
  </si>
  <si>
    <t>110116413268</t>
  </si>
  <si>
    <t>08007710585001382277</t>
  </si>
  <si>
    <t>110116505634</t>
  </si>
  <si>
    <t>08051195065001363390</t>
  </si>
  <si>
    <t>110116505642</t>
  </si>
  <si>
    <t>08051195065001363369</t>
  </si>
  <si>
    <t>110116505667</t>
  </si>
  <si>
    <t>08051195065001363373</t>
  </si>
  <si>
    <t>110116505709</t>
  </si>
  <si>
    <t>08051195065001363379</t>
  </si>
  <si>
    <t>110116675692</t>
  </si>
  <si>
    <t>08051195065001363481</t>
  </si>
  <si>
    <t>110116675726</t>
  </si>
  <si>
    <t>08051195065001363370</t>
  </si>
  <si>
    <t>110116675791</t>
  </si>
  <si>
    <t>08051195065001365635</t>
  </si>
  <si>
    <t>110116675841</t>
  </si>
  <si>
    <t>08051195065001363383</t>
  </si>
  <si>
    <t>110116676047</t>
  </si>
  <si>
    <t>08051195065001363386</t>
  </si>
  <si>
    <t>110116676120</t>
  </si>
  <si>
    <t>08051195065001365636</t>
  </si>
  <si>
    <t>110117109204</t>
  </si>
  <si>
    <t>08034810261020002546</t>
  </si>
  <si>
    <t>110120455115</t>
  </si>
  <si>
    <t>08041187585001403598</t>
  </si>
  <si>
    <t>110121612854</t>
  </si>
  <si>
    <t>08041187585001409177</t>
  </si>
  <si>
    <t>110122534180</t>
  </si>
  <si>
    <t>08034810265001385529</t>
  </si>
  <si>
    <t>110122537324</t>
  </si>
  <si>
    <t>08051195065001365634</t>
  </si>
  <si>
    <t>110122655589</t>
  </si>
  <si>
    <t>210001180004</t>
  </si>
  <si>
    <t>08049823825001371197</t>
  </si>
  <si>
    <t>110122655712</t>
  </si>
  <si>
    <t>08049823825001296264</t>
  </si>
  <si>
    <t>110122655928</t>
  </si>
  <si>
    <t>08049823825001296282</t>
  </si>
  <si>
    <t>110122656090</t>
  </si>
  <si>
    <t>08049823825001300564</t>
  </si>
  <si>
    <t>110122656157</t>
  </si>
  <si>
    <t>08049823825001371202</t>
  </si>
  <si>
    <t>110122656413</t>
  </si>
  <si>
    <t>08049823825001261700</t>
  </si>
  <si>
    <t>110122656538</t>
  </si>
  <si>
    <t>08049823825001344434</t>
  </si>
  <si>
    <t>110122656546</t>
  </si>
  <si>
    <t>08049823825001261690</t>
  </si>
  <si>
    <t>110122656553</t>
  </si>
  <si>
    <t>08049823825001261691</t>
  </si>
  <si>
    <t>110122663583</t>
  </si>
  <si>
    <t>08049823825001261708</t>
  </si>
  <si>
    <t>110122663591</t>
  </si>
  <si>
    <t>08049823825001262291</t>
  </si>
  <si>
    <t>110122663625</t>
  </si>
  <si>
    <t>08049823825001261707</t>
  </si>
  <si>
    <t>110122663690</t>
  </si>
  <si>
    <t>08049823825001261675</t>
  </si>
  <si>
    <t>110122934901</t>
  </si>
  <si>
    <t>08051195065001416793</t>
  </si>
  <si>
    <t>110122934976</t>
  </si>
  <si>
    <t>08051195065001416800</t>
  </si>
  <si>
    <t>110122934992</t>
  </si>
  <si>
    <t>08051195065001416802</t>
  </si>
  <si>
    <t>110122935007</t>
  </si>
  <si>
    <t>08051195065001416803</t>
  </si>
  <si>
    <t>110129382633</t>
  </si>
  <si>
    <t>08051169995001452444</t>
  </si>
  <si>
    <t>110133936507</t>
  </si>
  <si>
    <t>08050873965001416796</t>
  </si>
  <si>
    <t>110133936531</t>
  </si>
  <si>
    <t>08050873965001368161</t>
  </si>
  <si>
    <t>110133944634</t>
  </si>
  <si>
    <t>08050873965001416795</t>
  </si>
  <si>
    <t>110133944709</t>
  </si>
  <si>
    <t>08050873965001352315</t>
  </si>
  <si>
    <t>110133944766</t>
  </si>
  <si>
    <t>08050873965001452442</t>
  </si>
  <si>
    <t>110133944790</t>
  </si>
  <si>
    <t>08050873965001452443</t>
  </si>
  <si>
    <t>110133944840</t>
  </si>
  <si>
    <t>08050873965000377932</t>
  </si>
  <si>
    <t>110133986759</t>
  </si>
  <si>
    <t>08050873965000377929</t>
  </si>
  <si>
    <t>110134021028</t>
  </si>
  <si>
    <t>08050873965001452446</t>
  </si>
  <si>
    <t>110134021085</t>
  </si>
  <si>
    <t>08050873965000377927</t>
  </si>
  <si>
    <t>110134021101</t>
  </si>
  <si>
    <t>08050873965000377926</t>
  </si>
  <si>
    <t>110134021135</t>
  </si>
  <si>
    <t>08050873965000377933</t>
  </si>
  <si>
    <t>110134021150</t>
  </si>
  <si>
    <t>08050873965000377931</t>
  </si>
  <si>
    <t>110135576566</t>
  </si>
  <si>
    <t>08050873961170094661</t>
  </si>
  <si>
    <t>110135585880</t>
  </si>
  <si>
    <t>08050873965001355366</t>
  </si>
  <si>
    <t>110135586086</t>
  </si>
  <si>
    <t>08050873965001359649</t>
  </si>
  <si>
    <t>110135912183</t>
  </si>
  <si>
    <t>08034810265001424672</t>
  </si>
  <si>
    <t>110136581631</t>
  </si>
  <si>
    <t>08050873965001452824</t>
  </si>
  <si>
    <t>110139167867</t>
  </si>
  <si>
    <t>08034810265001444133</t>
  </si>
  <si>
    <t>110140061323</t>
  </si>
  <si>
    <t>08061095911090001306</t>
  </si>
  <si>
    <t>110140741064</t>
  </si>
  <si>
    <t>08034810265001519413</t>
  </si>
  <si>
    <t>110142014734</t>
  </si>
  <si>
    <t>08034810265001521073</t>
  </si>
  <si>
    <t>6,906.5925</t>
  </si>
  <si>
    <t>7,429.1746</t>
  </si>
  <si>
    <t>3,805.7015</t>
  </si>
  <si>
    <t>3,967.3014</t>
  </si>
  <si>
    <t>287.5174</t>
  </si>
  <si>
    <t>357.7996</t>
  </si>
  <si>
    <t>161.1321</t>
  </si>
  <si>
    <t>171.9949</t>
  </si>
  <si>
    <t>306.6993</t>
  </si>
  <si>
    <t>322.0759</t>
  </si>
  <si>
    <t>2,513.6677</t>
  </si>
  <si>
    <t>2,604.8233</t>
  </si>
  <si>
    <t>307.4284</t>
  </si>
  <si>
    <t>374.0647</t>
  </si>
  <si>
    <t>507.0857</t>
  </si>
  <si>
    <t>479.1981</t>
  </si>
  <si>
    <t>267.3615</t>
  </si>
  <si>
    <t>277.0393</t>
  </si>
  <si>
    <t>1,365.3932</t>
  </si>
  <si>
    <t>1,520.9642</t>
  </si>
  <si>
    <t>598.4883</t>
  </si>
  <si>
    <t>620.1756</t>
  </si>
  <si>
    <t>40.1728</t>
  </si>
  <si>
    <t>49.6424</t>
  </si>
  <si>
    <t>112.4644</t>
  </si>
  <si>
    <t>115.1169</t>
  </si>
  <si>
    <t>21.2093</t>
  </si>
  <si>
    <t>25.7675</t>
  </si>
  <si>
    <t>85.8725</t>
  </si>
  <si>
    <t>88.3898</t>
  </si>
  <si>
    <t>32.6347</t>
  </si>
  <si>
    <t>39.7081</t>
  </si>
  <si>
    <t>20.5608</t>
  </si>
  <si>
    <t>24.9386</t>
  </si>
  <si>
    <t>24.7110</t>
  </si>
  <si>
    <t>27.9669</t>
  </si>
  <si>
    <t>131.6864</t>
  </si>
  <si>
    <t>135.5965</t>
  </si>
  <si>
    <t>38.3935</t>
  </si>
  <si>
    <t>39.5059</t>
  </si>
  <si>
    <t>17.0642</t>
  </si>
  <si>
    <t>18.0446</t>
  </si>
  <si>
    <t>139.1828</t>
  </si>
  <si>
    <t>169.3567</t>
  </si>
  <si>
    <t>361.8618</t>
  </si>
  <si>
    <t>381.2978</t>
  </si>
  <si>
    <t>480.0083</t>
  </si>
  <si>
    <t>502.7437</t>
  </si>
  <si>
    <t>24.5832</t>
  </si>
  <si>
    <t>24.8879</t>
  </si>
  <si>
    <t>23.7921</t>
  </si>
  <si>
    <t>24.6009</t>
  </si>
  <si>
    <t>39.1302</t>
  </si>
  <si>
    <t>43.4484</t>
  </si>
  <si>
    <t>184.1777</t>
  </si>
  <si>
    <t>231.5929</t>
  </si>
  <si>
    <t>76.6151</t>
  </si>
  <si>
    <t>48.7162</t>
  </si>
  <si>
    <t>19.6591</t>
  </si>
  <si>
    <t>21.6735</t>
  </si>
  <si>
    <t>L77919788</t>
  </si>
  <si>
    <t>L77919784</t>
  </si>
  <si>
    <t>L77875386</t>
  </si>
  <si>
    <t>A11928461</t>
  </si>
  <si>
    <t>A11815773</t>
  </si>
  <si>
    <t>S317923730</t>
  </si>
  <si>
    <t>5002574000</t>
  </si>
  <si>
    <t>5002573887</t>
  </si>
  <si>
    <t>5002571030</t>
  </si>
  <si>
    <t>S90583914</t>
  </si>
  <si>
    <t>S315451212</t>
  </si>
  <si>
    <t>S323330441</t>
  </si>
  <si>
    <t>A12284439</t>
  </si>
  <si>
    <t>A11384785</t>
  </si>
  <si>
    <t>L77922684</t>
  </si>
  <si>
    <t>L77921365</t>
  </si>
  <si>
    <t>S312887569</t>
  </si>
  <si>
    <t>5002570957</t>
  </si>
  <si>
    <t>A12283145</t>
  </si>
  <si>
    <t>S322205116</t>
  </si>
  <si>
    <t>A11284084</t>
  </si>
  <si>
    <t>S59047717</t>
  </si>
  <si>
    <t>5002572583</t>
  </si>
  <si>
    <t>S326517920</t>
  </si>
  <si>
    <t>S07417500</t>
  </si>
  <si>
    <t>S59182083</t>
  </si>
  <si>
    <t>S316141396</t>
  </si>
  <si>
    <t>G52875281</t>
  </si>
  <si>
    <t>S059218729</t>
  </si>
  <si>
    <t>S310151991</t>
  </si>
  <si>
    <t>S310266022</t>
  </si>
  <si>
    <t>S313369405</t>
  </si>
  <si>
    <t>S312717444</t>
  </si>
  <si>
    <t>S312571916</t>
  </si>
  <si>
    <t>S316192474</t>
  </si>
  <si>
    <t>S315280442</t>
  </si>
  <si>
    <t>S317227580</t>
  </si>
  <si>
    <t>S59113716</t>
  </si>
  <si>
    <t>S59053325</t>
  </si>
  <si>
    <t>S59113717</t>
  </si>
  <si>
    <t>S324600351</t>
  </si>
  <si>
    <t>S59053324</t>
  </si>
  <si>
    <t>S59053290</t>
  </si>
  <si>
    <t>S313135256</t>
  </si>
  <si>
    <t>S322212232</t>
  </si>
  <si>
    <t>S318701968</t>
  </si>
  <si>
    <t>S07401048</t>
  </si>
  <si>
    <t>G054447609</t>
  </si>
  <si>
    <t>UTILITY ACCOUNT INFORMATION</t>
  </si>
  <si>
    <t>METER INFORMATION</t>
  </si>
  <si>
    <t>FACILITY INFORMATION</t>
  </si>
  <si>
    <t>RATE INFORMATION</t>
  </si>
  <si>
    <t>Meter
Count</t>
  </si>
  <si>
    <t>Vendor Name</t>
  </si>
  <si>
    <t>Account Name</t>
  </si>
  <si>
    <t>Master Account</t>
  </si>
  <si>
    <t>Meter Code(s)</t>
  </si>
  <si>
    <t>Meter(s) Primary Use</t>
  </si>
  <si>
    <t>Facility Name</t>
  </si>
  <si>
    <t>Facility Address</t>
  </si>
  <si>
    <t>Current Floor Area 
(sq ft)</t>
  </si>
  <si>
    <t>Facility Use</t>
  </si>
  <si>
    <t>Department</t>
  </si>
  <si>
    <t>Division</t>
  </si>
  <si>
    <t>Rate Code</t>
  </si>
  <si>
    <t>Rate Code Description</t>
  </si>
  <si>
    <t>Annual Usage
(kWh)</t>
  </si>
  <si>
    <t>Illuminating Company</t>
  </si>
  <si>
    <t>NA</t>
  </si>
  <si>
    <t>5501 Rocky River Dr (Hopkins), Cleveland, OH, US, 44135</t>
  </si>
  <si>
    <t>General</t>
  </si>
  <si>
    <t>Hopkins Total</t>
  </si>
  <si>
    <t>5300 Riverside Dr., Cleveland, OH, US, 44135</t>
  </si>
  <si>
    <t xml:space="preserve">Airport </t>
  </si>
  <si>
    <t>Port Control</t>
  </si>
  <si>
    <t>Hopkins</t>
  </si>
  <si>
    <t>Crown Water Treatment Plant - Illum Co.</t>
  </si>
  <si>
    <t>955 Clague Road, Westlake, OH, US, 44145</t>
  </si>
  <si>
    <t>Water</t>
  </si>
  <si>
    <t>Crown Water Treatment Plant</t>
  </si>
  <si>
    <t>955 Clague Rd, Westlake, OH, 44145</t>
  </si>
  <si>
    <t>Water Supply Facility</t>
  </si>
  <si>
    <t>Public Utilities</t>
  </si>
  <si>
    <t>Street &amp; Traffic Lights</t>
  </si>
  <si>
    <t>Lakeside Ave Streetlights</t>
  </si>
  <si>
    <t>Lakeside Ave Energy Street, Division of Recreation, Cleveland, OH, US, 44114</t>
  </si>
  <si>
    <t xml:space="preserve">Streetlights </t>
  </si>
  <si>
    <t>Public Works</t>
  </si>
  <si>
    <t>Streets</t>
  </si>
  <si>
    <t>5900 Postal Rd Q17, Cleveland, OH, 44135</t>
  </si>
  <si>
    <t>A028938627</t>
  </si>
  <si>
    <t>Parma Pump Station and Reservoir (Bldg-A)-Illum Co</t>
  </si>
  <si>
    <t>5953 Deering Dr (A), Parma Hts, OH, US, 44130</t>
  </si>
  <si>
    <t xml:space="preserve">Pump Station </t>
  </si>
  <si>
    <t>Parma Pump Station/Control Center</t>
  </si>
  <si>
    <t>5981 Deering Ave, Parma Heights, OH, 44130</t>
  </si>
  <si>
    <t>James Bell (Pool) - Illum Co/POL</t>
  </si>
  <si>
    <t>JAMES_BELL_POOL_POL</t>
  </si>
  <si>
    <t xml:space="preserve">Outdoor Lighting </t>
  </si>
  <si>
    <t>James Bell Pool</t>
  </si>
  <si>
    <t>2280 E. 71st St, Cleveland, OH, US, 44103</t>
  </si>
  <si>
    <t xml:space="preserve">Pool </t>
  </si>
  <si>
    <t>Recreation</t>
  </si>
  <si>
    <t>Central Collection Agency - Illum Co</t>
  </si>
  <si>
    <t>205 St Clair Ave (W), Cleveland, OH, 44113</t>
  </si>
  <si>
    <t>Office Equipment</t>
  </si>
  <si>
    <t>205 St. Clair Ave</t>
  </si>
  <si>
    <t>205 St. Clair Ave, Cleveland, OH, 44113</t>
  </si>
  <si>
    <t>General Office</t>
  </si>
  <si>
    <t>Finance</t>
  </si>
  <si>
    <t>IT/Taxation</t>
  </si>
  <si>
    <t>Cedar Winchester Pump Station - Illum Co.</t>
  </si>
  <si>
    <t>27149 Cedar Road, Beachwood, OH, US, 44122</t>
  </si>
  <si>
    <t>Cedar Winchester Pump Station</t>
  </si>
  <si>
    <t>27149 Cedar Rd, Beachwood, OH, US, 44122</t>
  </si>
  <si>
    <t>AMR - Repeater #053 (Garden Valley)</t>
  </si>
  <si>
    <t>Garden Valley BLK 1 LT, Cleveland, OH, US, 44104</t>
  </si>
  <si>
    <t>AMR_REPEATERS_053</t>
  </si>
  <si>
    <t>Antenna Repeater</t>
  </si>
  <si>
    <t>AMR - Repeaters</t>
  </si>
  <si>
    <t>Antenna/Communications</t>
  </si>
  <si>
    <t>Pleasant Valley Pump Sta &amp; Reservoir - Illum Co.</t>
  </si>
  <si>
    <t>5711 W. Pleasant Valley Rd, Parma, OH, US, 44134</t>
  </si>
  <si>
    <t>Pleasant Valley Pump Station/Reservoir</t>
  </si>
  <si>
    <t>5711 West Pleasant Valley Rd, Parma, OH, US, 44129</t>
  </si>
  <si>
    <t>Distribution &amp; Maint. at Harvard - Illum Co.</t>
  </si>
  <si>
    <t>4600 Harvard Ave, Newburgh Hts, OH, US, 44105</t>
  </si>
  <si>
    <t>Harvard Yard (Water/D&amp;M)</t>
  </si>
  <si>
    <t>4600 Harvard Ave, Newburgh Heights, OH, 44105</t>
  </si>
  <si>
    <t xml:space="preserve">Service Station </t>
  </si>
  <si>
    <t>Green Rd Pump Station and Tanks - Illum Co.</t>
  </si>
  <si>
    <t>4095 Green Road, Warrensville Hts, OH, US, 44128</t>
  </si>
  <si>
    <t>Green Road Pump Station/Tanks Control Building</t>
  </si>
  <si>
    <t>4095 Green Rd, Beachwood, OH, US, 44122</t>
  </si>
  <si>
    <t>Luke Easter Park Comfort Station - Illum  Co.</t>
  </si>
  <si>
    <t xml:space="preserve">PLAYGROUND </t>
  </si>
  <si>
    <t>Luke Easter Park</t>
  </si>
  <si>
    <t>3165 MLK Blvd, Cleveland, OH, 44104</t>
  </si>
  <si>
    <t xml:space="preserve">Park </t>
  </si>
  <si>
    <t>Park Maintenance &amp; Properties</t>
  </si>
  <si>
    <t>Broadway Pump Station - Illum Co</t>
  </si>
  <si>
    <t>1010 Broadway Avenue, Bedford, OH, US, 44146</t>
  </si>
  <si>
    <t>Broadway Pump Station</t>
  </si>
  <si>
    <t>1010 Broadway Ave, Bedford, OH, US, 44146</t>
  </si>
  <si>
    <t>Independence Pump Station and Twr - Illum Co.</t>
  </si>
  <si>
    <t>6535 Brecksville Road, Independence, OH, US, 44131</t>
  </si>
  <si>
    <t>Independence Pump Station</t>
  </si>
  <si>
    <t>6531 Brecksville Rd, Independence, OH, US, 44131</t>
  </si>
  <si>
    <t>Baltic Children's Park - Illum Co/POL</t>
  </si>
  <si>
    <t>10821 Baltic Rd, Cleveland, OH, 44102</t>
  </si>
  <si>
    <t>BALTIC_CHILDRENS_PARK_POL</t>
  </si>
  <si>
    <t>Baltic Children's Park</t>
  </si>
  <si>
    <t>Bassett Tower (llum Co)</t>
  </si>
  <si>
    <t>Bassett Water Tower</t>
  </si>
  <si>
    <t>1820 Bassett Rd, Westlake, OH, US, 44145</t>
  </si>
  <si>
    <t>Ohio Edison</t>
  </si>
  <si>
    <t>Keller Towers - Ohio Edison</t>
  </si>
  <si>
    <t>Keller Water Towers</t>
  </si>
  <si>
    <t>957 Pearl Rd, Brunswick, OH, US, 44212</t>
  </si>
  <si>
    <t>Fire Station #43 - Illum Co.</t>
  </si>
  <si>
    <t xml:space="preserve">Fire Station </t>
  </si>
  <si>
    <t>Fire Station #43</t>
  </si>
  <si>
    <t>4525 Rocky River Dr, Cleveland, OH, 44135</t>
  </si>
  <si>
    <t>Public Safety</t>
  </si>
  <si>
    <t>Fire</t>
  </si>
  <si>
    <t xml:space="preserve">Baseball Fields </t>
  </si>
  <si>
    <t>Shepard Pump - Ohio Edison</t>
  </si>
  <si>
    <t>10044 Shepard Rd, Macedonia, OH, 44056</t>
  </si>
  <si>
    <t>Shepard Pump Station</t>
  </si>
  <si>
    <t>10044 Shepard Rd, Macedonia, OH, 44087</t>
  </si>
  <si>
    <t>Cleveland Memorial Gardens Maint Bldg - Illum Co.</t>
  </si>
  <si>
    <t>Memorial Gardens Cemetery Warehouse</t>
  </si>
  <si>
    <t>4324 Green Rd, Beachwood, OH, US, 44122</t>
  </si>
  <si>
    <t>Warehouse - Unrefrigerated</t>
  </si>
  <si>
    <t>South Twinsburg Tower/Garage - Ohio Edison</t>
  </si>
  <si>
    <t>8021 Bavaria Rd, Twinsburg, OH, 44087</t>
  </si>
  <si>
    <t>South Twinsburg Tower/Garage</t>
  </si>
  <si>
    <t>Hopkins (4852 Rocky River Dr) - Illum Co</t>
  </si>
  <si>
    <t>834727851</t>
  </si>
  <si>
    <t>Hopkins Verified Accounts</t>
  </si>
  <si>
    <t>Cleveland, OH, US, 44135</t>
  </si>
  <si>
    <t>HIGHLAND_HILLS_CLUBHOUSE_POL1</t>
  </si>
  <si>
    <t>Outdoor Lighting</t>
  </si>
  <si>
    <t>PD District Garage/4300 Bradley Rd - Illum Co.</t>
  </si>
  <si>
    <t>4300 Bradley Rd, Cleveland, OH, 44109</t>
  </si>
  <si>
    <t>POLICE_IMPOUND_ELEC_LIGHT</t>
  </si>
  <si>
    <t xml:space="preserve">Police Station </t>
  </si>
  <si>
    <t>Police Impound</t>
  </si>
  <si>
    <t>Other - Public Services</t>
  </si>
  <si>
    <t>Police</t>
  </si>
  <si>
    <t>Roman Park Radio Tower - IllumCo</t>
  </si>
  <si>
    <t>28000 Ranney Pkwy, Westlake, OH, US, 44145</t>
  </si>
  <si>
    <t>Radio Tower</t>
  </si>
  <si>
    <t>Roman Park Radio Tower</t>
  </si>
  <si>
    <t xml:space="preserve">Radio Tower </t>
  </si>
  <si>
    <t>Chagrin Falls Radio Antenna - IllumCo - ORC</t>
  </si>
  <si>
    <t>7580 Chagrin Rd, Chagrin Falls, OH, US, 44023</t>
  </si>
  <si>
    <t>Chagrin Falls Radio Tower</t>
  </si>
  <si>
    <t>Hopkins - Illum Co</t>
  </si>
  <si>
    <t>4960 Grayton Rd, Cleveland, OH, 44135</t>
  </si>
  <si>
    <t>Gunning Park &amp; Rec Center - Illum Co.</t>
  </si>
  <si>
    <t>16750 Puritas Ave, Cleveland, OH, 44135</t>
  </si>
  <si>
    <t xml:space="preserve">Rec Center </t>
  </si>
  <si>
    <t>Gunning Park Recreation Center</t>
  </si>
  <si>
    <t xml:space="preserve">Recreation Center </t>
  </si>
  <si>
    <t>Impett Park - Illum Co.</t>
  </si>
  <si>
    <t>Impett Park/Pool</t>
  </si>
  <si>
    <t>3207 W. 153rd St, Cleveland, OH, US, 44111</t>
  </si>
  <si>
    <t>Fire Alarm Office - CPP/POL</t>
  </si>
  <si>
    <t>FIRE_STATION_28_POL</t>
  </si>
  <si>
    <t>Fire Station #28/Museum</t>
  </si>
  <si>
    <t>310 Carnegie Ave, Cleveland, OH, US, 44115</t>
  </si>
  <si>
    <t>Hopkins (5501 Rocky River Dr) - Illum Co</t>
  </si>
  <si>
    <t>5501_ROCKY_RIVER_POL1</t>
  </si>
  <si>
    <t>Gilmore Radio Tower - IllumCo</t>
  </si>
  <si>
    <t>14041 W Parkway Rd, Cleveland, OH, US, 44135</t>
  </si>
  <si>
    <t>Gilmore Radio Tower</t>
  </si>
  <si>
    <t>Radio Communication</t>
  </si>
  <si>
    <t>80960872</t>
  </si>
  <si>
    <t>Regent Playground</t>
  </si>
  <si>
    <t>Regent Park</t>
  </si>
  <si>
    <t>E. 70th St &amp; Regent Rd, Cleveland, OH, US, 44127</t>
  </si>
  <si>
    <t>Fire Station #39 - Illum Co.</t>
  </si>
  <si>
    <t>15637 Lorain Ave., Cleveland, OH, 44111</t>
  </si>
  <si>
    <t>Fire Station #39</t>
  </si>
  <si>
    <t>15637 Lorain Ave, Cleveland, OH, US, 44111</t>
  </si>
  <si>
    <t>Traffic Signal at 601 Lakeside - Illum Co.</t>
  </si>
  <si>
    <t>UNMETERED_TRAFFIC_SIGNALS_2</t>
  </si>
  <si>
    <t xml:space="preserve">Traffic Signal </t>
  </si>
  <si>
    <t>Illuminating Company Traffic Lights</t>
  </si>
  <si>
    <t>601 Lakeside Ave, Public Works/District Operations, Cleveland, OH, US, 44114</t>
  </si>
  <si>
    <t>North Royalton Pump Station and Tank - Illum Co.</t>
  </si>
  <si>
    <t>15980 Ridge Rd, North Royalton, OH, US, 44133</t>
  </si>
  <si>
    <t>57963157</t>
  </si>
  <si>
    <t>North Royalton Pump Station/Tank</t>
  </si>
  <si>
    <t>15980 Ridge Rd, North Royalton, OH, 44133</t>
  </si>
  <si>
    <t>AMR - Repeater #309 (1596 Wood Rd) - IllumCo</t>
  </si>
  <si>
    <t>1596 Wood Road, Cleveland Heights, OH, US, 44121</t>
  </si>
  <si>
    <t>AMR_REPEATER_309</t>
  </si>
  <si>
    <t>City Farm - Illum Co/POL</t>
  </si>
  <si>
    <t>4041 Northfield Rd, Warrensville Hts, OH, 44122</t>
  </si>
  <si>
    <t>HOUSE_OF_CORRECTION_POL3</t>
  </si>
  <si>
    <t>House of Correction</t>
  </si>
  <si>
    <t>4041 Northfield Rd, Highland Hills, OH, 44122</t>
  </si>
  <si>
    <t>Prison/Incarceration</t>
  </si>
  <si>
    <t>Corrections</t>
  </si>
  <si>
    <t>Walton Hills Radio Antenna - IllumCo</t>
  </si>
  <si>
    <t>Walton Hills Radio Tower</t>
  </si>
  <si>
    <t>6800 Dumham Rd, Walton Hills, OH, 44146</t>
  </si>
  <si>
    <t>AMR - 27040 Cook Rd - IllumCo</t>
  </si>
  <si>
    <t>27040 Cook Rd., Olmsted Falls, OH, US, 44138</t>
  </si>
  <si>
    <t>AMR - Antennas</t>
  </si>
  <si>
    <t>Other</t>
  </si>
  <si>
    <t>East 79th St Bridge</t>
  </si>
  <si>
    <t>2726 East 79th St, Cleveland, OH, US, 44104</t>
  </si>
  <si>
    <t>Misc. Streetlights - East Side</t>
  </si>
  <si>
    <t>Camp George L. Forbes (Cabin/Arts) - Illum Co..</t>
  </si>
  <si>
    <t>Camp George L. Forbes Recreation Center</t>
  </si>
  <si>
    <t>25440 Harvard Rd, Highland Hills, OH, 44122</t>
  </si>
  <si>
    <t>AMR - Repeater #78</t>
  </si>
  <si>
    <t>1621 Sheffield Rd, South Euclid, OH, US, 44121</t>
  </si>
  <si>
    <t>AMR_REPEATER_78</t>
  </si>
  <si>
    <t>5501_ROCKY_RIVER_POL2</t>
  </si>
  <si>
    <t>Harvard Yard (Prop Mgmt Bldg 2) - Illum Co.</t>
  </si>
  <si>
    <t>4150 E.49 St, Newburgh Hts, OH, US, 44105</t>
  </si>
  <si>
    <t>Harvard Yard</t>
  </si>
  <si>
    <t>4150 E. 49th St, Cleveland, OH, US, 44105</t>
  </si>
  <si>
    <t>Hunting Valley Radio Antenna</t>
  </si>
  <si>
    <t>Hunting Valley Radio Tower</t>
  </si>
  <si>
    <t>38251 Fairmount Blvd - Gen, Chagrin Falls, OH, US, 44022</t>
  </si>
  <si>
    <t>Highland Hills Golf Course Irrigation - IllumCo</t>
  </si>
  <si>
    <t>Highland Hills Golf Course Irrigation Pump House</t>
  </si>
  <si>
    <t>22100 Chagrin Blvd, Highland Hills, OH, US, 44122</t>
  </si>
  <si>
    <t>Pump House</t>
  </si>
  <si>
    <t>Fire Station #38 - Illum Co</t>
  </si>
  <si>
    <t>Fire Station #38</t>
  </si>
  <si>
    <t>12631 Bellaire Rd, Cleveland, OH, US, 44135</t>
  </si>
  <si>
    <t>Camp George L. Forbes (Cabin 1) - Illum Co</t>
  </si>
  <si>
    <t>Impett Park Concessions - 3207 West 159th</t>
  </si>
  <si>
    <t>Rainbow Park - Illum Co/POL</t>
  </si>
  <si>
    <t>RAINBOW_PARK_POL2</t>
  </si>
  <si>
    <t>Rainbow Park</t>
  </si>
  <si>
    <t>Rainbow Ave &amp; Tuckahoe Ave, Between, Cleveland, OH, US, 44111</t>
  </si>
  <si>
    <t>Kennel - Clinic Area (Old) - Illum Co</t>
  </si>
  <si>
    <t>Kennel (Old)</t>
  </si>
  <si>
    <t>2690 W. 7th St, Cleveland, OH, 44113</t>
  </si>
  <si>
    <t>Other - Services</t>
  </si>
  <si>
    <t>Animal Control</t>
  </si>
  <si>
    <t>19619 Maplewood Ave - Illum Co</t>
  </si>
  <si>
    <t>146074</t>
  </si>
  <si>
    <t>Lorain Station - Illum Co/POL</t>
  </si>
  <si>
    <t>LORAIN_STATION_POL</t>
  </si>
  <si>
    <t>Lorain Station</t>
  </si>
  <si>
    <t>14550 Lorain Rd, Cleveland, OH, 44111</t>
  </si>
  <si>
    <t>Warsaw Park - Illum Co</t>
  </si>
  <si>
    <t>Warsaw Pool</t>
  </si>
  <si>
    <t>4021 E. 64th St, Cleveland, OH, US, 44105</t>
  </si>
  <si>
    <t>(HOC) - Illum Co/POL</t>
  </si>
  <si>
    <t>HOUSE_OF_CORRECTION_POL2</t>
  </si>
  <si>
    <t>Central Ave - Illum Co/POL</t>
  </si>
  <si>
    <t>EATON_STATION_POL2</t>
  </si>
  <si>
    <t>Eaton Station</t>
  </si>
  <si>
    <t>2301 E. 65th St, Cleveland, OH, US, 44104</t>
  </si>
  <si>
    <t>Streetlights at 14506 Roxboro Ave - IllumCo</t>
  </si>
  <si>
    <t>14506 Roxboro Ave, Cleveland, OH, 44111</t>
  </si>
  <si>
    <t>Misc. Streetlights - West Side</t>
  </si>
  <si>
    <t>Parking Lot (E. 55 St) - Illum Co/POL</t>
  </si>
  <si>
    <t>E. 55 St., Cleveland, OH, 44105</t>
  </si>
  <si>
    <t>PARKING_LOT_E_55_ST_POL</t>
  </si>
  <si>
    <t>Unknown Parking Facilities</t>
  </si>
  <si>
    <t xml:space="preserve">Parking Lot </t>
  </si>
  <si>
    <t>Davinwood Park - Illum Co/POL</t>
  </si>
  <si>
    <t>DAVINWOOD_PARK_POL</t>
  </si>
  <si>
    <t>Davinwood Park</t>
  </si>
  <si>
    <t>W. 191st St, North of Puritas Ave, Cleveland, OH, 44135</t>
  </si>
  <si>
    <t>Cathodic Prot (11601 Lake Ave) - Illum Co.</t>
  </si>
  <si>
    <t>11601 Lake Ave, Cleveland, OH, US, 44102</t>
  </si>
  <si>
    <t xml:space="preserve">Cathodic Protection </t>
  </si>
  <si>
    <t>Cathodic Protection</t>
  </si>
  <si>
    <t>District Operations / Garage - Illum Co</t>
  </si>
  <si>
    <t>Embassy Radio Antenna - IllumCo</t>
  </si>
  <si>
    <t>3775 Park East Dr (Radio), Beachwood, OH, 44122</t>
  </si>
  <si>
    <t>Embassy Radio Tower</t>
  </si>
  <si>
    <t>3775 Park East Dr, Beachwood, OH, 44122</t>
  </si>
  <si>
    <t>Blossom Hill Tower Plant - Illum Co.</t>
  </si>
  <si>
    <t>4000 Oakes Rd, Brecksville, OH, US, 44141</t>
  </si>
  <si>
    <t>Blossom Hill Water Towers</t>
  </si>
  <si>
    <t>AMR - Repeater #311 (12757 Cedar Rd) - IllumCo</t>
  </si>
  <si>
    <t>12757 Cedar Road, Cleveland Heights, OH, US, 44106</t>
  </si>
  <si>
    <t>AMR_REPEATER_311_NEW</t>
  </si>
  <si>
    <t>Highland Park Cemetery Mausoleum - IllumCo.</t>
  </si>
  <si>
    <t>21400 Chagrin Blvd, Highland Hills, OH, US, 44122</t>
  </si>
  <si>
    <t xml:space="preserve">Cemetery </t>
  </si>
  <si>
    <t>Highland Park Cemetery Mausoleum</t>
  </si>
  <si>
    <t>21400 Chagrin Blvd., Beachwood, OH, US, 44122</t>
  </si>
  <si>
    <t>Streetlights at 14509 Lakewood Hts - IllumCo</t>
  </si>
  <si>
    <t>14509 Lakewood Heights Blvd, Lakewood, OH, US, 44107</t>
  </si>
  <si>
    <t>Tower City Garage - Illum Co.</t>
  </si>
  <si>
    <t>834740891</t>
  </si>
  <si>
    <t>Tower City Garage Freeze Protection</t>
  </si>
  <si>
    <t>230 Huron Rd, Cleveland, OH, 44113</t>
  </si>
  <si>
    <t>Discovery Playground - Illum Co/POL</t>
  </si>
  <si>
    <t>LUKE_EASTER_PARK_POL1</t>
  </si>
  <si>
    <t>Port Control - IllumCo</t>
  </si>
  <si>
    <t>686494412</t>
  </si>
  <si>
    <t>AMR - Repeater #45</t>
  </si>
  <si>
    <t>26969 Cook Rd, Olmsted Falls, OH, US, 44138</t>
  </si>
  <si>
    <t>AMR_REPEATER_45</t>
  </si>
  <si>
    <t>Cathodic Prot (1397 S. Belvoir Blvd) - IllumCo</t>
  </si>
  <si>
    <t>1397 S. Belvoir Blvd, South Euclid, OH, US, 44121</t>
  </si>
  <si>
    <t>Heritage Park (East) - Illum Co/POL</t>
  </si>
  <si>
    <t>CANAL_BASIN_LOT_POL_ILL</t>
  </si>
  <si>
    <t>Canal Basin Lot</t>
  </si>
  <si>
    <t>1519 Merwin Ave, Cleveland, OH, 44113</t>
  </si>
  <si>
    <t>Kennel (Old) - Illum Co. 2</t>
  </si>
  <si>
    <t>Thurgood Marshall Recreation Center - Illum Co/POL</t>
  </si>
  <si>
    <t>MARSHALL_RECREATION_POL2</t>
  </si>
  <si>
    <t>Thurgood Marshall Recreation Center</t>
  </si>
  <si>
    <t>8611 Hough Ave, Cleveland, OH, 44106</t>
  </si>
  <si>
    <t>Impett Park - Illum Co/POL</t>
  </si>
  <si>
    <t>IMPETT_PARK/POOL_POL1</t>
  </si>
  <si>
    <t>Marion Motley Playfield - Illum Co.</t>
  </si>
  <si>
    <t>MARION_MOTLEY_PLAYFIELD_POL</t>
  </si>
  <si>
    <t>Marion Motley Playfield</t>
  </si>
  <si>
    <t>E. 73rd St &amp; Carson Ave, Cleveland, OH, US, 44104</t>
  </si>
  <si>
    <t>Lift Bridge (River Rd) - Illum Co.</t>
  </si>
  <si>
    <t xml:space="preserve">Bridge Lights </t>
  </si>
  <si>
    <t>Lift Bridge (Elm Ave/River Rd)</t>
  </si>
  <si>
    <t>1 Elm Ave / River Rd, Cleveland, OH, 44113</t>
  </si>
  <si>
    <t>Camp George L. Forbes - Illum Co.</t>
  </si>
  <si>
    <t>Rec Center</t>
  </si>
  <si>
    <t>Drakefield Park - Illum Co/POL</t>
  </si>
  <si>
    <t>DRAKEFIELD_PARK_POL</t>
  </si>
  <si>
    <t>Drakefield Park</t>
  </si>
  <si>
    <t>W. 157th St, South of Lorain Ave, Cleveland, OH, US, 44111</t>
  </si>
  <si>
    <t xml:space="preserve">Playground </t>
  </si>
  <si>
    <t>Second District Police - Illum Co.</t>
  </si>
  <si>
    <t>3481 Fulton Rd, Cleveland, OH, 44109</t>
  </si>
  <si>
    <t>Second District Police Station</t>
  </si>
  <si>
    <t>E. 79 St - Illum Co.</t>
  </si>
  <si>
    <t>E. 79th St, Cleveland, OH, 44103</t>
  </si>
  <si>
    <t>925633290</t>
  </si>
  <si>
    <t>Unknown</t>
  </si>
  <si>
    <t>Unknown Division of Water</t>
  </si>
  <si>
    <t xml:space="preserve">Unknown </t>
  </si>
  <si>
    <t>Wastewater Facility</t>
  </si>
  <si>
    <t>WPC</t>
  </si>
  <si>
    <t>Gilmore Park - Illum Co/POL</t>
  </si>
  <si>
    <t>GILMORE_PARK_POL</t>
  </si>
  <si>
    <t>Gilmore Park</t>
  </si>
  <si>
    <t>W. 134th St &amp; Puritas Ave, Cleveland, OH, US, 44135</t>
  </si>
  <si>
    <t>Strongsville Radio Tower - Ohio Edison</t>
  </si>
  <si>
    <t>Strongsville Radio Tower</t>
  </si>
  <si>
    <t>18900 Boston Rd, Strongsville, OH, US, 44136</t>
  </si>
  <si>
    <t>Hyacinth Park - Illum Co/POL</t>
  </si>
  <si>
    <t>HYACINTH_PARK_POL</t>
  </si>
  <si>
    <t>Hyacinth Park</t>
  </si>
  <si>
    <t>Waterman Ave &amp; E. 65th St, Cleveland, OH, US, 44127</t>
  </si>
  <si>
    <t>Kerruish Park - Illum Co/POL</t>
  </si>
  <si>
    <t>KERRUISH_PARK/POOL_POL</t>
  </si>
  <si>
    <t>Kerruish Park/Pool</t>
  </si>
  <si>
    <t>17218 Tarkington Ave, Cleveland, OH, US, 44128</t>
  </si>
  <si>
    <t>Cathodic Prot (11501 Brookpark Rd) - IllumCo</t>
  </si>
  <si>
    <t>11501 Brookpark Rd, Parma, OH, US, 44130</t>
  </si>
  <si>
    <t>302838</t>
  </si>
  <si>
    <t>CAMP_GEORGE_L_FORBES_ELE_POL</t>
  </si>
  <si>
    <t>East 37 Pump Station - Illum Co.</t>
  </si>
  <si>
    <t>East 37 Pump Station</t>
  </si>
  <si>
    <t>2800 E. 37 St, Cleveland, OH, 44115</t>
  </si>
  <si>
    <t>Schaaf Radio Antenna - IllumCo</t>
  </si>
  <si>
    <t>721 W. Schaaf Rd (Radio), Cleveland, OH, 44109</t>
  </si>
  <si>
    <t>Schaaf Radio Tower</t>
  </si>
  <si>
    <t>721 W. Shaaf Rd, Cleveland, OH, 44109</t>
  </si>
  <si>
    <t>City Farm - Illum Co.</t>
  </si>
  <si>
    <t>Darrow Road Pump Station - Ohio Edison</t>
  </si>
  <si>
    <t>9877 Darrow Rd, Twinsburg, OH, US, 44087</t>
  </si>
  <si>
    <t>Darrow Pump Station/Tower</t>
  </si>
  <si>
    <t>9877 Darrow Rd, Twinsburg, OH, 44087</t>
  </si>
  <si>
    <t>Streetlights at 3040 W.159th St - IllumCoi</t>
  </si>
  <si>
    <t>3040 W 159 St, Cleveland, OH, US, 44107</t>
  </si>
  <si>
    <t>Harvard Yard (Public Works) - Illum Co.</t>
  </si>
  <si>
    <t>4150 E.49th St, Cleveland, OH, US, 44105</t>
  </si>
  <si>
    <t>Barkwill Playground - Illum Co/POL</t>
  </si>
  <si>
    <t>BARKWILL_PLAYGROUND_POL_ILLUM1</t>
  </si>
  <si>
    <t>Barkwill Playground</t>
  </si>
  <si>
    <t>Barkwill Ave &amp; Dolloff Rd, Cleveland, OH, 44127</t>
  </si>
  <si>
    <t>Cathodic Prot (1653 S Belvoir Blvd) - Illum Co</t>
  </si>
  <si>
    <t>1653 S. Belvoir Blvd, South Euclid, OH, US, 44121</t>
  </si>
  <si>
    <t>AMR - Repeater #72</t>
  </si>
  <si>
    <t>NOBOTTOM BLK 1 LT, OLMSTED FALLS, OH, US, 44138</t>
  </si>
  <si>
    <t>AMR_REPEATER_72</t>
  </si>
  <si>
    <t>AMR - Repeater# 012</t>
  </si>
  <si>
    <t>28300 Jackson Rd, Chagrin Falls, OH, US, 44022</t>
  </si>
  <si>
    <t>AMR_REPEATER_012</t>
  </si>
  <si>
    <t>Merkle (HazMat) / Pumping Station - Illum Co.</t>
  </si>
  <si>
    <t>217276</t>
  </si>
  <si>
    <t>Merkle Hazmat Storage</t>
  </si>
  <si>
    <t>6313 Merkle Ave, Parma, OH, 44129</t>
  </si>
  <si>
    <t>RAINBOW_PARK_POL1</t>
  </si>
  <si>
    <t>Streetlights at 13933 Lakewood Hts - IllumCo</t>
  </si>
  <si>
    <t>13933 Lakewood Hts Blvd, Cleveland, OH, US, 44107</t>
  </si>
  <si>
    <t>AMR - Repeater #053 M</t>
  </si>
  <si>
    <t>16269 W 130 St, North Royalton, OH, US, 44133</t>
  </si>
  <si>
    <t>AMR_REPEATER_053_M</t>
  </si>
  <si>
    <t>Grant Playground - Illum Co/POL</t>
  </si>
  <si>
    <t>GRANT_PLAYGROUND_POL</t>
  </si>
  <si>
    <t>Grant Playground</t>
  </si>
  <si>
    <t>E. 38th St, North of Central Ave, Cleveland, OH, US, 44115</t>
  </si>
  <si>
    <t>EMS HQ - Illum Co.</t>
  </si>
  <si>
    <t>EMS_HEADQUARTERS_POL</t>
  </si>
  <si>
    <t>EMS Headquarters Building</t>
  </si>
  <si>
    <t>1701 Lakeside Ave, Cleveland, OH, US, 44114</t>
  </si>
  <si>
    <t>EMS</t>
  </si>
  <si>
    <t>Irma Park - Illum Co/POL</t>
  </si>
  <si>
    <t>IRMA_PARK_POL</t>
  </si>
  <si>
    <t>Irma Park</t>
  </si>
  <si>
    <t>E. 74th St &amp; Irma Ave, Cleveland, OH, US, 44105</t>
  </si>
  <si>
    <t>Glenville Yard - Illum Co/POL</t>
  </si>
  <si>
    <t>GLENVILLE_STATION_WASTE_POL2</t>
  </si>
  <si>
    <t>Glenville Station (Waste Collection)</t>
  </si>
  <si>
    <t>10801 Leuer Ave, Cleveland, OH, US, 44108</t>
  </si>
  <si>
    <t>Waste Collection &amp; Disposal</t>
  </si>
  <si>
    <t>Kerruish Park - Illum Co.</t>
  </si>
  <si>
    <t>South Twinsburg Tower/Garage - Ohio Edison 1</t>
  </si>
  <si>
    <t>Streetlights at 14027 Lakewood Hts - IllumCo</t>
  </si>
  <si>
    <t>14027 Lakewood Hts Blvd, Cleveland, OH, US, 44107</t>
  </si>
  <si>
    <t>Lonnie Burton Rec Blk Lt 2480 - IllumCo</t>
  </si>
  <si>
    <t>Lonnie Burten Recreation Center</t>
  </si>
  <si>
    <t>2511 E. 46th St, Cleveland, OH, US, 44104</t>
  </si>
  <si>
    <t>District Operations / Auto Pound #5 - Illum Co.</t>
  </si>
  <si>
    <t>Cathodic Prot (10925 Lake Ave) - Illum Co.</t>
  </si>
  <si>
    <t>10925 Lake Ave, Cleveland, OH, US, 44102</t>
  </si>
  <si>
    <t>3043162</t>
  </si>
  <si>
    <t>Cathodic Prot (E. 74th St) - IllumCo</t>
  </si>
  <si>
    <t>E. 74 St., Cleveland, OH, US, 44103</t>
  </si>
  <si>
    <t>2047180</t>
  </si>
  <si>
    <t>Green Pump Station - Illum Co/POL</t>
  </si>
  <si>
    <t>GREEN_PUMP_STATION/TANKS_POL2</t>
  </si>
  <si>
    <t>Kennel - Garage (Old) - Illum Co/POL</t>
  </si>
  <si>
    <t>KENNEL_POL</t>
  </si>
  <si>
    <t>4391 W. 168 St / 16750 Puritas, Cleveland, OH, 44135</t>
  </si>
  <si>
    <t>Engle Rd Water Plant - Illum Co.</t>
  </si>
  <si>
    <t>6800 Engle Rd, Middleburg Hts, OH, US, 44130</t>
  </si>
  <si>
    <t>682300771</t>
  </si>
  <si>
    <t>Engle Pump Station</t>
  </si>
  <si>
    <t>6802 Engle Rd, Middleburg Heights, OH, 44130</t>
  </si>
  <si>
    <t>Police Communications - Illum Co</t>
  </si>
  <si>
    <t>East Blvd, Cleveland, OH, 44106</t>
  </si>
  <si>
    <t>EAST_BLVD_POLCE</t>
  </si>
  <si>
    <t>Unknown Police</t>
  </si>
  <si>
    <t>Harvard Yard (MVM Bldg 1)</t>
  </si>
  <si>
    <t>Ledge Tower - Ohio Edison</t>
  </si>
  <si>
    <t>Ledge Tower</t>
  </si>
  <si>
    <t>233 Ledge Rd, Northfield, OH, 44056</t>
  </si>
  <si>
    <t>Green Pump Station - Illum Co.</t>
  </si>
  <si>
    <t>GREEN_PUMP_STATION/TANKS_POL1</t>
  </si>
  <si>
    <t>Platt Ave Garage - Illum Co/POL</t>
  </si>
  <si>
    <t>7300 Platt Ave, Cleveland, OH, 44104</t>
  </si>
  <si>
    <t>PLATT_AVE_STATION_POL</t>
  </si>
  <si>
    <t>Platt Ave Station</t>
  </si>
  <si>
    <t>Edgewater Pump Station - Illum Co.</t>
  </si>
  <si>
    <t>11205 Edgewater Dr, Cleveland, OH, 44102</t>
  </si>
  <si>
    <t>Edgewater Pump Station</t>
  </si>
  <si>
    <t>Cathodic Prot (2051 S. Belvoir Blvd) - Illum Co</t>
  </si>
  <si>
    <t>2051 S. Belvoir Blvd, South Euclid, OH, US, 44121</t>
  </si>
  <si>
    <t>Cathodic Prot (3140 N. Park Blvd) - Illum Co</t>
  </si>
  <si>
    <t>3140 N. Park Blvd, Cleveland Hts, OH, US, 44118</t>
  </si>
  <si>
    <t>Cathodic Prot (14001 Brookpark Rd) - IllumCo</t>
  </si>
  <si>
    <t>14001 Brookpark Rd, Brook Park, OH, US, 44142</t>
  </si>
  <si>
    <t>Goudreau Park - Illum Co/POL</t>
  </si>
  <si>
    <t>GOUDREAU_PARK_POL</t>
  </si>
  <si>
    <t>Goudreau Park</t>
  </si>
  <si>
    <t>W. 14th St, South of Cook Ave, Cleveland, OH, US, 44109</t>
  </si>
  <si>
    <t>Garden (1958 W.45 St) - Illum Co/POL</t>
  </si>
  <si>
    <t>GARDEN_1958_W_45_POL</t>
  </si>
  <si>
    <t>Garden (1958 W. 45th St)</t>
  </si>
  <si>
    <t>1958 W. 45th St, Cleveland, OH, US, 44113</t>
  </si>
  <si>
    <t xml:space="preserve">Garden </t>
  </si>
  <si>
    <t>Hough Multi Service Building - Illum Co/POL</t>
  </si>
  <si>
    <t>8555 Hough Ave, Cleveland, OH, 44106</t>
  </si>
  <si>
    <t>HOUGH_MULIT_SERVICE_POL</t>
  </si>
  <si>
    <t>Hough Multi Service Building</t>
  </si>
  <si>
    <t>Property Management</t>
  </si>
  <si>
    <t>Cathodic Prot (16311 Brookpark Rd) - IllumCo</t>
  </si>
  <si>
    <t>16311 Brookpark Rd, Brookpark, OH, US, 44142</t>
  </si>
  <si>
    <t>293454</t>
  </si>
  <si>
    <t>686650386</t>
  </si>
  <si>
    <t>Distribution &amp; Maint. at Harvard - Illum Co/POL</t>
  </si>
  <si>
    <t>HARVARD_YARD_WATER_POL1</t>
  </si>
  <si>
    <t>2470 W.7 St - Illum Co/POL</t>
  </si>
  <si>
    <t>2470 W. 7 St, Cleveland, OH, 44113</t>
  </si>
  <si>
    <t>2470_W_7TH</t>
  </si>
  <si>
    <t>Unknown Park Maintenance &amp; Properties</t>
  </si>
  <si>
    <t>Brookpark Rd - Illum Co.</t>
  </si>
  <si>
    <t>Brookpark Rd, Cleveland, OH, 44142</t>
  </si>
  <si>
    <t>680108168</t>
  </si>
  <si>
    <t>Gunning Park &amp; Rec Center - Illum Co/POL</t>
  </si>
  <si>
    <t>GUNNING_RECREATION_POL</t>
  </si>
  <si>
    <t>Air Quality - Illum Co</t>
  </si>
  <si>
    <t>25609 Emery Rd, Warrensville Heights, OH, 44128</t>
  </si>
  <si>
    <t>Air Quality Monitoring Stations</t>
  </si>
  <si>
    <t>Public Health</t>
  </si>
  <si>
    <t>Air Quality</t>
  </si>
  <si>
    <t>Maplewood Park - Ilum Co.</t>
  </si>
  <si>
    <t>18026 Cleveland Pkwy, Cleveland, OH, 44135</t>
  </si>
  <si>
    <t>Maplewood Park</t>
  </si>
  <si>
    <t>Workforce Development Office</t>
  </si>
  <si>
    <t>2191 East 19th St, Cleveland, OH, US, 44115</t>
  </si>
  <si>
    <t>Workforce Development Building</t>
  </si>
  <si>
    <t>2191 East 19th Street, Cleveland, OH, 44115</t>
  </si>
  <si>
    <t>General Government</t>
  </si>
  <si>
    <t>Workforce Development</t>
  </si>
  <si>
    <t>AMR - 4374 Som Center Rd - Illum Co</t>
  </si>
  <si>
    <t>4374 Som Center Rd, Moreland Hills, OH, US, 44022</t>
  </si>
  <si>
    <t>Lorain Station - Illum Co</t>
  </si>
  <si>
    <t>14554 lorain ave, Cleveland, OH, 44111</t>
  </si>
  <si>
    <t>S324206259</t>
  </si>
  <si>
    <t>BARKWILL_PLAYGROUND_POL_ILLUM2</t>
  </si>
  <si>
    <t>Spring Hill Pump Station - Illum Co.</t>
  </si>
  <si>
    <t>4444 W. 11 St, Cleveland, OH, 44109</t>
  </si>
  <si>
    <t>Spring Hill Pump Station</t>
  </si>
  <si>
    <t>Cathodic Prot (13898 Fairhill Rd) - Illum Co</t>
  </si>
  <si>
    <t>13898 Fairhill Rd, Cleveland, OH, US, 44120</t>
  </si>
  <si>
    <t>Police Storage - Illum Co.</t>
  </si>
  <si>
    <t>POLICE_STORAGE_4041_NORTHFIELD</t>
  </si>
  <si>
    <t>Buckeye Mini Park - Illum Co/POL</t>
  </si>
  <si>
    <t>11800 Buckeye Rd, Cleveland, OH, 44120</t>
  </si>
  <si>
    <t>BUCKEYE_MINI_PARK_POL</t>
  </si>
  <si>
    <t>Buckeye Mini Park</t>
  </si>
  <si>
    <t>Munn Park - Illum Co/POL</t>
  </si>
  <si>
    <t>MUNN_PARK_POL</t>
  </si>
  <si>
    <t>Munn Park</t>
  </si>
  <si>
    <t>Munn Rd, At 165th St, Cleveland, OH, US, 44111</t>
  </si>
  <si>
    <t>Streetlights at City Hall - IllumCo</t>
  </si>
  <si>
    <t>CITY_HALL_POL_3</t>
  </si>
  <si>
    <t>Cathodic Prot (2710 N. Park Blvd) - Illum Co</t>
  </si>
  <si>
    <t>2710 N. Park Blvd, Cleveland Hts, OH, US, 44118</t>
  </si>
  <si>
    <t>Distribution &amp; Maintenance at E. 53 St - Illum Co</t>
  </si>
  <si>
    <t>E. 53 St, Cleveland, OH, US, 44103</t>
  </si>
  <si>
    <t>2050963</t>
  </si>
  <si>
    <t>Marion Motley Summer Program - Illum Co/POL</t>
  </si>
  <si>
    <t>Port Ave, Cleveland, OH, 44104</t>
  </si>
  <si>
    <t>MARION_MOTLEY_SUMMER_POL</t>
  </si>
  <si>
    <t>Park</t>
  </si>
  <si>
    <t>Div of Waste Collection - Illum Co/POL</t>
  </si>
  <si>
    <t>1781_E27TH_POL</t>
  </si>
  <si>
    <t>1781 E. 27th St</t>
  </si>
  <si>
    <t>1781 E. 27 St, Cleveland, OH, 44114</t>
  </si>
  <si>
    <t>Bradley Pump Station - Illum Co.</t>
  </si>
  <si>
    <t>4235 Bradley Rd, Cleveland, OH, 44109</t>
  </si>
  <si>
    <t>Bradley Pump Station</t>
  </si>
  <si>
    <t>Traffic Signal at 14000.5 Kinsman Rd - IllumCo</t>
  </si>
  <si>
    <t>Worthington Park - Illum Co/POL</t>
  </si>
  <si>
    <t>WORTHINGTON_PARK_POL</t>
  </si>
  <si>
    <t>Worthington Park</t>
  </si>
  <si>
    <t>W. 128 St &amp; Worthington Ave, Cleveland, OH, US, 44111</t>
  </si>
  <si>
    <t>Glenville Recreation Center - Illum Co/POL</t>
  </si>
  <si>
    <t>GLENVILLE_RECREATION_POL</t>
  </si>
  <si>
    <t>Glenville Recreation Center</t>
  </si>
  <si>
    <t>680 E. 113th St, Cleveland, OH, US, 44108</t>
  </si>
  <si>
    <t>Ralph Schumitsh Park - Illum Co/POL</t>
  </si>
  <si>
    <t>RALPH_SCHUMITSH_PARK_POL</t>
  </si>
  <si>
    <t>Ralph Schumitsh Park</t>
  </si>
  <si>
    <t>McGowan Ave &amp; W. 124th St, Cleveland, OH, US, 44135</t>
  </si>
  <si>
    <t>Woodland Hills Park - Illum Co/POL</t>
  </si>
  <si>
    <t>LUKE_EASTER_PARK_POL2</t>
  </si>
  <si>
    <t>Cathodic Prot (E 105th &amp; MLK) - IllumCo</t>
  </si>
  <si>
    <t>E. 105th St, Cleveland, OH, US, 44104</t>
  </si>
  <si>
    <t>Pearl Road Pump Station and Tanks - Illum Co.</t>
  </si>
  <si>
    <t>18640 Pearl Rd, Strongsville, OH, US, 44136</t>
  </si>
  <si>
    <t>682671394</t>
  </si>
  <si>
    <t>Pearl Pump Station/Garage</t>
  </si>
  <si>
    <t>18640 Pearl Rd, Strongsville, OH, 44136</t>
  </si>
  <si>
    <t>Shore Shaft Water Intake - IllumCo</t>
  </si>
  <si>
    <t>Shore Shaft Water Intake</t>
  </si>
  <si>
    <t>309 Clague Rd, Bay Village, OH, 44140</t>
  </si>
  <si>
    <t>W. Hanger Rd - Illum Co.</t>
  </si>
  <si>
    <t>West Hanger Rd, Cleveland, OH, 44135</t>
  </si>
  <si>
    <t>AMR - Repeater #170</t>
  </si>
  <si>
    <t>3621 Sleepy Hollow Rd, Brunswick, OH, US, 44212</t>
  </si>
  <si>
    <t>AMR_REPEATER_170</t>
  </si>
  <si>
    <t>IMPETT_PARK/POOL_POL2</t>
  </si>
  <si>
    <t>Harsax Pump Station - Illum Co.</t>
  </si>
  <si>
    <t>HARSAX_PUMP_STA_ELE_UNMETERED</t>
  </si>
  <si>
    <t>Harsax Pump Station</t>
  </si>
  <si>
    <t>4302 W. 197 St, Cleveland, OH, 44135</t>
  </si>
  <si>
    <t>UNKNOWN CWD Edgecliff Ave - IllumCo</t>
  </si>
  <si>
    <t>Edgecliff Ave, Cleveland, OH, US, 44111</t>
  </si>
  <si>
    <t>EDGECLIFF_POL</t>
  </si>
  <si>
    <t>18235 Brookpark</t>
  </si>
  <si>
    <t>18235 Brookpark Rd, Cleveland, OH, US, 44135</t>
  </si>
  <si>
    <t>Streetlights &amp; Traffic Lights</t>
  </si>
  <si>
    <t>AMR - Repeater #003</t>
  </si>
  <si>
    <t>25300 Bagley Rd, Olmsted Falls, OH, US, 44138</t>
  </si>
  <si>
    <t>AMR_REPEATER_003</t>
  </si>
  <si>
    <t>West Park Distribution and Maintenance - Illum Co</t>
  </si>
  <si>
    <t>WESTPARK_DIST_MAINT_POL</t>
  </si>
  <si>
    <t>West Park Distribution and Maintenance Facility</t>
  </si>
  <si>
    <t>4514 W. 130th St, Cleveland, OH, US, 44111</t>
  </si>
  <si>
    <t>AMR - Repeater #156</t>
  </si>
  <si>
    <t>Barton BLK 1 LT, North Olmsted, OH, US, 44070</t>
  </si>
  <si>
    <t>AMR_REPEATER_156</t>
  </si>
  <si>
    <t>Cochran Harper Interconnect Vault - Illum Co.</t>
  </si>
  <si>
    <t>Cochran Harper Interconnect Vault</t>
  </si>
  <si>
    <t>5835 Harper Rd, Solon, OH, 44139</t>
  </si>
  <si>
    <t>AMR - Repeater #312 M</t>
  </si>
  <si>
    <t>4668 E. 110 St, Garfield Heights, OH, US, 44125</t>
  </si>
  <si>
    <t>AMR_REPEATER_312_M</t>
  </si>
  <si>
    <t>District Operations - Illum Co.</t>
  </si>
  <si>
    <t>PUBLIC_SAFETY_CENTRAL_POL3</t>
  </si>
  <si>
    <t>Public Safety Central</t>
  </si>
  <si>
    <t>2001 Payne Ave, Cleveland, OH, 44114</t>
  </si>
  <si>
    <t>922721909</t>
  </si>
  <si>
    <t>Hopkins (4960 Rocky River Dr) - Illum Co</t>
  </si>
  <si>
    <t>AMR - Repeater #056 M</t>
  </si>
  <si>
    <t>7000 Som Center Rd, Solon, OH, US, 44139</t>
  </si>
  <si>
    <t>AMR_REPEATER_056_M</t>
  </si>
  <si>
    <t>UNKNOWN CWD 4930 Dover Center Rd - IllumCo</t>
  </si>
  <si>
    <t>AMR - 5760 Sterling - Illum Co.</t>
  </si>
  <si>
    <t>5760 Sterling Ave, Cleveland, OH, US, 44137</t>
  </si>
  <si>
    <t>C-P-Gates_Mills-CEI_804063-501_Chagrin_River</t>
  </si>
  <si>
    <t>501 Chagrin River Road, Gates Mills, OH, US, 44040</t>
  </si>
  <si>
    <t>AMR_REPEATERS_501 CHAGRIN RIVER</t>
  </si>
  <si>
    <t>Aurora Rd Pump Station - IllumCo</t>
  </si>
  <si>
    <t>Aurora Road Pump Station</t>
  </si>
  <si>
    <t>24101 Aurora Rd, Bedford, OH, US, 44146</t>
  </si>
  <si>
    <t>AMR - 14545 Lorain Ave - Illum Co.</t>
  </si>
  <si>
    <t>14545 Lorain Ave, Cleveland, OH, US, 44111</t>
  </si>
  <si>
    <t>AMR - 17200 Brookpark Rd - Illum Co.</t>
  </si>
  <si>
    <t>17200 Brookpark Rd, Cleveland, OH, US, 44135</t>
  </si>
  <si>
    <t>AMR - Repeater #51 - CXC-809218</t>
  </si>
  <si>
    <t>E Shoreland BLK 1 LT, Rocky River, OH, US, 44116</t>
  </si>
  <si>
    <t>AMR_REPEATER_51_CXC-809218</t>
  </si>
  <si>
    <t>Lift Bridge (W. 3rd St) - Illum Co.</t>
  </si>
  <si>
    <t>2151 W. 3 St, Cleveland, OH, 44113</t>
  </si>
  <si>
    <t>909478832</t>
  </si>
  <si>
    <t>Lift Bridge (W. 3rd St)</t>
  </si>
  <si>
    <t>Bridges &amp; Docks</t>
  </si>
  <si>
    <t>AMR - Repeater #64</t>
  </si>
  <si>
    <t>Lynnfield Road BLK 1 LT, Cleveland, OH, US, 44122</t>
  </si>
  <si>
    <t>AMR_REPEATERS_64</t>
  </si>
  <si>
    <t>AMR - Repeater ID 203, CXC-2586979</t>
  </si>
  <si>
    <t>AMR_REPEATERS_ID_203_CXC-2586979</t>
  </si>
  <si>
    <t>Sddler Road BLK LT 1, Bay Village, OH, US, 44140</t>
  </si>
  <si>
    <t>AMR - Repeater #245</t>
  </si>
  <si>
    <t>Cherrywood BLK 1 LT, Warrensville Heights, OH, US, 44122</t>
  </si>
  <si>
    <t>AMR_REPEATER_245</t>
  </si>
  <si>
    <t>AMR - Repeater #129</t>
  </si>
  <si>
    <t>Milburn BLK 1 LT, Cleveland, OH, US, 44111</t>
  </si>
  <si>
    <t>AMR_REPEATER_129</t>
  </si>
  <si>
    <t>AMR - Repeater #188</t>
  </si>
  <si>
    <t>Grantwood BLK 1 LT, Cleveland, OH, US, 44134</t>
  </si>
  <si>
    <t>AMR_REPEATER_188</t>
  </si>
  <si>
    <t>AMR - Repeater #182</t>
  </si>
  <si>
    <t>4749 Anderson Rd, Cleveland, OH, US, 44124</t>
  </si>
  <si>
    <t>AMR_REPEATER_182</t>
  </si>
  <si>
    <t>AMR - Repeater #264</t>
  </si>
  <si>
    <t>1126 Avondale Rd, Cleveland, OH, US, 44121</t>
  </si>
  <si>
    <t>AMR_REPEATER_264</t>
  </si>
  <si>
    <t>Tony Brush Park - Illum Co</t>
  </si>
  <si>
    <t>925633615</t>
  </si>
  <si>
    <t>Tony Brush Park</t>
  </si>
  <si>
    <t>12002 Mayfield Rd, Cleveland, OH, 44106</t>
  </si>
  <si>
    <t>AMR - Repeater #296</t>
  </si>
  <si>
    <t>356 Miner Rd (708680), Highland Heights, OH, US, 44143</t>
  </si>
  <si>
    <t>AMR_REPEATER_296</t>
  </si>
  <si>
    <t>AMR - Repeater #123</t>
  </si>
  <si>
    <t>6048 Chagrin Highland Dr, Solon, OH, US, 44139</t>
  </si>
  <si>
    <t>AMR_REPEATER_123</t>
  </si>
  <si>
    <t>AMR - Repeater #193</t>
  </si>
  <si>
    <t xml:space="preserve">EASTLAND BLK 1 LT, Strongsville, OH, </t>
  </si>
  <si>
    <t>AMR_REPEATER_193</t>
  </si>
  <si>
    <t>AMR - Repeater #308M</t>
  </si>
  <si>
    <t>777 Lander Rd, Highland Hills, OH, US, 44143</t>
  </si>
  <si>
    <t>AMR_REPEATER_308M</t>
  </si>
  <si>
    <t>Streetlights at 14856 Alger Rd - IllumCo</t>
  </si>
  <si>
    <t>14856 Alger Rd, Cleveland, OH, US, 44111</t>
  </si>
  <si>
    <t>AMR - Repeater #34</t>
  </si>
  <si>
    <t>Bliss Lane BLK 1 LT, Euclid, OH, US, 44123</t>
  </si>
  <si>
    <t>AMR_REPEATER_34</t>
  </si>
  <si>
    <t>AMR - Repeater #227</t>
  </si>
  <si>
    <t>Marks BLK 1 LT, Strongsville, OH, US, 44136</t>
  </si>
  <si>
    <t>AMR_REPEATER_227</t>
  </si>
  <si>
    <t>AMR - Repeater #31</t>
  </si>
  <si>
    <t>Jonathan BLK 1 LT, Strongsville, OH, US, 44136</t>
  </si>
  <si>
    <t>AMR_REPEATER_31</t>
  </si>
  <si>
    <t>AMR - Repeater #55</t>
  </si>
  <si>
    <t>Albion BLK 1 LT, Strongsville, OH, US, 44136</t>
  </si>
  <si>
    <t>AMR_REPEATER_55</t>
  </si>
  <si>
    <t>AMR - Repeater #46</t>
  </si>
  <si>
    <t>Harvard Ave BLK 1 LT, Warrensville Heights, OH, US, 44128</t>
  </si>
  <si>
    <t>AMR_REPEATER_46</t>
  </si>
  <si>
    <t>AMR - Repeater #121</t>
  </si>
  <si>
    <t>Euclid BLK 1 LT, Euclid, OH, US, 44132</t>
  </si>
  <si>
    <t>AMR_REPEATER_121</t>
  </si>
  <si>
    <t>AMR - Repeater #196</t>
  </si>
  <si>
    <t>Elinore BLK 1 LT, Euclid, OH, US, 44132</t>
  </si>
  <si>
    <t>AMR_REPEATER_196</t>
  </si>
  <si>
    <t>AMR - Repeater #40 (Warrensville Ctr)</t>
  </si>
  <si>
    <t>Warrensville Center Rd BLK 1 LT, Shaker Heights, OH, US, 44122</t>
  </si>
  <si>
    <t>AMR_REPEATER_40_WARRENSVILLE_CTR</t>
  </si>
  <si>
    <t>AMR - Repeater #69</t>
  </si>
  <si>
    <t>28000 Aurora Rd BLK 1 LT, Solon, OH, US, 44139</t>
  </si>
  <si>
    <t>AMR_REPEATER_69</t>
  </si>
  <si>
    <t>AMR - Repeater# 008 (West Rd)</t>
  </si>
  <si>
    <t>West Road BLK 1 LT, Olmsted Falls, OH, US, 44138</t>
  </si>
  <si>
    <t>AMR_REPEATER_008_WEST</t>
  </si>
  <si>
    <t>AMR - Repeater #42</t>
  </si>
  <si>
    <t>Douglas BLK 1 LT, Bay Village, OH, US, 44140</t>
  </si>
  <si>
    <t>AMR_REPEATER_42</t>
  </si>
  <si>
    <t>AMR - Repeater #126</t>
  </si>
  <si>
    <t>Avalon BLK 1 LT, Bay Village, OH, US, 44140</t>
  </si>
  <si>
    <t>AMR_REPEATER_126</t>
  </si>
  <si>
    <t>AMR - Repeater #172</t>
  </si>
  <si>
    <t>Bridle BLK 1 LT, Berea, OH, US, 44017</t>
  </si>
  <si>
    <t>AMR_REPEATER_172</t>
  </si>
  <si>
    <t>AMR - Repeater #38</t>
  </si>
  <si>
    <t>Walker Road BLK 1 LT, Bay Village, OH, US, 44140</t>
  </si>
  <si>
    <t>AMR_REPEATER_38</t>
  </si>
  <si>
    <t>AMR - Repeater #229</t>
  </si>
  <si>
    <t>Anna Lane BLK 1 LT, Bay Village, OH, US, 44140</t>
  </si>
  <si>
    <t>AMR_REPEATER_229</t>
  </si>
  <si>
    <t>AMR - Repeater #140</t>
  </si>
  <si>
    <t>Wildbrook BLK 1 LT, Bay Village, OH, US, 44140</t>
  </si>
  <si>
    <t>AMR_REPEATER_140</t>
  </si>
  <si>
    <t>AMR - Repeater #70</t>
  </si>
  <si>
    <t>Windsor BLK 1 LT, Bay Village, OH, US, 44140</t>
  </si>
  <si>
    <t>AMR_REPEATER_70</t>
  </si>
  <si>
    <t>AMR - Repeater #18</t>
  </si>
  <si>
    <t>Longbeach BLK 1 LT, Bay Village, OH, US, 44140</t>
  </si>
  <si>
    <t>AMR_REPEATER_18</t>
  </si>
  <si>
    <t>AMR - Repeater #141</t>
  </si>
  <si>
    <t>Wolf Road BLK 1 LT, Bay Village, OH, US, 44140</t>
  </si>
  <si>
    <t>AMR_REPEATER_141</t>
  </si>
  <si>
    <t>AMR - Repeater #113</t>
  </si>
  <si>
    <t>Fair Road BLK 1 LT, Strongsville, OH, US, 44149</t>
  </si>
  <si>
    <t>AMR_REPEATER_113</t>
  </si>
  <si>
    <t>AMR - Repeater #35</t>
  </si>
  <si>
    <t>Som Center BLK 1 LT, Solon, OH, US, 44139</t>
  </si>
  <si>
    <t>AMR_REPEATER_35</t>
  </si>
  <si>
    <t>AMR - Repeater #148</t>
  </si>
  <si>
    <t>Ellacott parkway BLK 1 LT, Warrensville Heights, OH, US, 44128</t>
  </si>
  <si>
    <t>AMR_REPEATER_148</t>
  </si>
  <si>
    <t>AMR - Repeater #149</t>
  </si>
  <si>
    <t>Merrygold BLK 1 LT, Warrensville Heights, OH, US, 44128</t>
  </si>
  <si>
    <t>AMR_REPEATER_149</t>
  </si>
  <si>
    <t>AMR - Repeater #30</t>
  </si>
  <si>
    <t>JENNINGS BLK 1 LT, Warrensville Heights, OH, US, 44128</t>
  </si>
  <si>
    <t>AMR_REPEATER_30</t>
  </si>
  <si>
    <t>AMR - Repeater #29</t>
  </si>
  <si>
    <t>Friar Drive BLK 1 LT, Parma, OH, US, 44134</t>
  </si>
  <si>
    <t>AMR_REPEATER_29</t>
  </si>
  <si>
    <t>AMR - Repeater #90-1</t>
  </si>
  <si>
    <t>14846 Boston Rd, Strongsville, OH, US, 44136</t>
  </si>
  <si>
    <t>AMR_REPEATER_90-1</t>
  </si>
  <si>
    <t>AMR - Repeater #248</t>
  </si>
  <si>
    <t>W Ridgewood BLK 1 LT, Parma, OH, US, 44134</t>
  </si>
  <si>
    <t>AMR_REPEATER_248</t>
  </si>
  <si>
    <t>AMR - Repeater #36</t>
  </si>
  <si>
    <t>West Pleasant Valley BLK 1 LT, Middleburgh Heights, OH, US, 44130</t>
  </si>
  <si>
    <t>AMR_REPEATER_36</t>
  </si>
  <si>
    <t>AMR - Repeater #022</t>
  </si>
  <si>
    <t>AMR_REPEATER_22</t>
  </si>
  <si>
    <t>AMR - Repeater #133</t>
  </si>
  <si>
    <t>Hillside BLK 1 LT, Seven Hills, OH, US, 44131</t>
  </si>
  <si>
    <t>AMR_REPEATERS_133</t>
  </si>
  <si>
    <t>AMR - Repeater #112</t>
  </si>
  <si>
    <t>14582 Prospect Rd, Strongsville, OH, US, 44136</t>
  </si>
  <si>
    <t>AMR_REPEATER_112</t>
  </si>
  <si>
    <t>AMR - Repeater #138</t>
  </si>
  <si>
    <t>5108 Edenhurst Rd, Lyndhurst, OH, US, 44124</t>
  </si>
  <si>
    <t>AMR_REPEATERS_138</t>
  </si>
  <si>
    <t>AMR - Repeater #119</t>
  </si>
  <si>
    <t>29600 Shaker Blvd, Pepper Pike, OH, US, 44124</t>
  </si>
  <si>
    <t>AMR_REPEATER_119</t>
  </si>
  <si>
    <t>AMR - Repeater #278</t>
  </si>
  <si>
    <t>2885 Eaton Rd, BLK LT 32202, Shaker Hts, OH, US, 44122</t>
  </si>
  <si>
    <t>AMR_REPEATER_278</t>
  </si>
  <si>
    <t>C-P-Cleveland-CEI_654223-16717_Laverne</t>
  </si>
  <si>
    <t>16717 Laverne Ave, Cleveland, OH, US, 44135</t>
  </si>
  <si>
    <t>AMR_REPEATERS_16717 LAVERNE</t>
  </si>
  <si>
    <t>AMR - Repeater #299</t>
  </si>
  <si>
    <t>401 Tollis Pkwy, Broadview Heights, OH, US, 44147</t>
  </si>
  <si>
    <t>AMR_REPEATER_299</t>
  </si>
  <si>
    <t>AMR - Repeater #277</t>
  </si>
  <si>
    <t>15900 S Woodland Rd, Shaker Heights, OH, US, 44120</t>
  </si>
  <si>
    <t>AMR_REPEATER_277</t>
  </si>
  <si>
    <t>AMR - Repeater #178</t>
  </si>
  <si>
    <t xml:space="preserve">Norwood BLK 1 LT, Shaker Heights, OH, </t>
  </si>
  <si>
    <t>AMR_REPEATER_178</t>
  </si>
  <si>
    <t>AMR - Repeater #130</t>
  </si>
  <si>
    <t xml:space="preserve">Greenbriar BLK 1 LT, Strongsville, OH, </t>
  </si>
  <si>
    <t>AMR_REPEATER_130</t>
  </si>
  <si>
    <t>AMR - Repeater #142</t>
  </si>
  <si>
    <t>410 Juneway Dr, Bay Village, OH, US, 44140</t>
  </si>
  <si>
    <t>AMR_REPEATER_142</t>
  </si>
  <si>
    <t>AMR - 20951 Detroit Rd - IllumCo</t>
  </si>
  <si>
    <t>20951 Detroit Rd (Itron), Rocky River, OH, US, 44116</t>
  </si>
  <si>
    <t>Cathodic Prot (0000 Carnegie) - IllumCo</t>
  </si>
  <si>
    <t>0000 Carnegie Ave, Cleveland, OH, US, 44106</t>
  </si>
  <si>
    <t>AMR - Repeater #12</t>
  </si>
  <si>
    <t>4607 Grafton Rd, Brunswick, OH, US, 44212</t>
  </si>
  <si>
    <t>AMR_REPEATER_12</t>
  </si>
  <si>
    <t>AMR - Repeater #128</t>
  </si>
  <si>
    <t>27240 Sprague Rd, Olmsted Falls, OH, US, 44138</t>
  </si>
  <si>
    <t>AMR_REPEATER_128</t>
  </si>
  <si>
    <t>Streetlights at 2361 Northland Ave - IllumCo</t>
  </si>
  <si>
    <t>2361 Northland Ave, Lakewood, OH, US, 44107</t>
  </si>
  <si>
    <t>Streetlights at 14026 Clairview Ave - llumCo</t>
  </si>
  <si>
    <t>14026 Clairview Ave, Cleveland, OH, 44111</t>
  </si>
  <si>
    <t>AMR - 2915 Brecksville Rd - Ohio Edison</t>
  </si>
  <si>
    <t>2915 Brecksville Rd, Richfield, OH, US, 44286</t>
  </si>
  <si>
    <t>AMR - Repeater #136</t>
  </si>
  <si>
    <t>Lakeshore BLK 1 LT, Euclid, OH, US, 44132</t>
  </si>
  <si>
    <t>AMR_REPEATER_136</t>
  </si>
  <si>
    <t>AMR - Repeater #180</t>
  </si>
  <si>
    <t>Lakeshore Blvd BLK 1 LT, Euclid, OH, US, 44132</t>
  </si>
  <si>
    <t>AMR_REPEATER_180</t>
  </si>
  <si>
    <t>AMR - Repeater #27</t>
  </si>
  <si>
    <t>Forestivew BLK 1 LT, Euclid, OH, US, 44132</t>
  </si>
  <si>
    <t>AMR_REPEATER_27</t>
  </si>
  <si>
    <t>AMR - Repeater ID 94, CXC-264895</t>
  </si>
  <si>
    <t>Linden BLK 1 LT, Rocky River, OH, US, 44116</t>
  </si>
  <si>
    <t>AMR-REPEATER_ID_94_CXC-264895</t>
  </si>
  <si>
    <t>AMR - Repeater #052 (Buckthorn)</t>
  </si>
  <si>
    <t>Buckthorn BLK 1 LT, Bedford Heights, OH, US, 44146</t>
  </si>
  <si>
    <t>AMR_REPEATER_052_BUCKTHORN</t>
  </si>
  <si>
    <t>AMR - Repeater #179</t>
  </si>
  <si>
    <t>Halle Drive BLK 1 LT, Euclid, OH, US, 44132</t>
  </si>
  <si>
    <t>AMR_REPEATER_179</t>
  </si>
  <si>
    <t>AMR - Repeater #230</t>
  </si>
  <si>
    <t>Lakeshore Boulevard BLK 1 LT, Euclid, OH, US, 44132</t>
  </si>
  <si>
    <t>AMR_REPEATER_230</t>
  </si>
  <si>
    <t>AMR - Repeater #95</t>
  </si>
  <si>
    <t>Rocky River Dr BLK 1 LT, Cleveland, OH, US, 44111</t>
  </si>
  <si>
    <t>AMR_REPEATER_95</t>
  </si>
  <si>
    <t>AMR - Repeater #99</t>
  </si>
  <si>
    <t>Royalwood BLK 1 LT, North Royalton, OH, US, 44133</t>
  </si>
  <si>
    <t>AMR_REPEATER_99</t>
  </si>
  <si>
    <t>AMR - Repeater #96</t>
  </si>
  <si>
    <t>Sunset BLK 1 LT, Mayfield Heights, OH, US, 44124</t>
  </si>
  <si>
    <t>AMR_REPEATER_96</t>
  </si>
  <si>
    <t>AMR - Repeater #162</t>
  </si>
  <si>
    <t>Albion BLK 1 LT, North Royalton, OH, US, 44133</t>
  </si>
  <si>
    <t>AMR_REPEATER_162</t>
  </si>
  <si>
    <t>AMR - Repeater #116</t>
  </si>
  <si>
    <t>Som Center Road BLK 1 LT, Solon, OH, US, 44139</t>
  </si>
  <si>
    <t>AMR_REPEATER_116</t>
  </si>
  <si>
    <t>AMR - Repeater #33</t>
  </si>
  <si>
    <t>Cannon BLK 1 LT, Solon, OH, US, 44139</t>
  </si>
  <si>
    <t>AMR_REPEATER_33</t>
  </si>
  <si>
    <t>AMR - Repeater #158</t>
  </si>
  <si>
    <t>Brunswick  BLK 1 LT, Maple Heights, OH, US, 44137</t>
  </si>
  <si>
    <t>AMR_REPEATER_158</t>
  </si>
  <si>
    <t>AMR - Repeater #76</t>
  </si>
  <si>
    <t>Miles Road BLK 1 LT, Solon, OH, US, 44139</t>
  </si>
  <si>
    <t>AMR_REPEATER_76</t>
  </si>
  <si>
    <t>AMR - Repeater #47</t>
  </si>
  <si>
    <t>Gabriella BLK 1 LT, Parma, OH, US, 44134</t>
  </si>
  <si>
    <t>AMR_REPEATER_47</t>
  </si>
  <si>
    <t>AMR - Repeater #23</t>
  </si>
  <si>
    <t>Hoertz BLK 1 LT, Pamra, OH, US, 44134</t>
  </si>
  <si>
    <t>AMR_REPEATER_23</t>
  </si>
  <si>
    <t>AMR - Repeater #92</t>
  </si>
  <si>
    <t>Hope Heaven BLK 1 LT, Parma, OH, US, 44134</t>
  </si>
  <si>
    <t>AMR_REPEATER_92</t>
  </si>
  <si>
    <t>AMR - Repeater #207</t>
  </si>
  <si>
    <t>W. Wallings BLK 1 LT, Broadview Heights, OH, US, 44147</t>
  </si>
  <si>
    <t>AMR_REPEATER_207</t>
  </si>
  <si>
    <t>AMR - Repeater #211</t>
  </si>
  <si>
    <t>Berkshire BLK 1 LT, Gates Mills, OH, US, 44040</t>
  </si>
  <si>
    <t>AMR_REPEATER_211</t>
  </si>
  <si>
    <t>AMR - Repeater #214</t>
  </si>
  <si>
    <t>Brantwood BLK 1 LT, Westlake, OH, US, 44145</t>
  </si>
  <si>
    <t>AMR_REPEATER_214</t>
  </si>
  <si>
    <t>AMR - Repeater #186</t>
  </si>
  <si>
    <t>Smith BLK 1 LT, Westlake, OH, US, 44145</t>
  </si>
  <si>
    <t>AMR_REPEATER_186</t>
  </si>
  <si>
    <t>AMR - Repeater #24</t>
  </si>
  <si>
    <t>W. 224 Street BLK 1 LT, Fariview Park, OH, US, 44126</t>
  </si>
  <si>
    <t>AMR_REPEATER_24</t>
  </si>
  <si>
    <t>AMR - Repeater #43</t>
  </si>
  <si>
    <t>Walter BLK 1 LT, North Olmsted, OH, US, 44070</t>
  </si>
  <si>
    <t>AMR_REPEATER_43</t>
  </si>
  <si>
    <t>AMR - Repeater #65</t>
  </si>
  <si>
    <t>W. 231 BLK 1 LT, North Olmsted, OH, US, 44070</t>
  </si>
  <si>
    <t>AMR_REPEATER_65</t>
  </si>
  <si>
    <t>AMR - Repeater #215</t>
  </si>
  <si>
    <t>Orchard BLK 1 LT, Fairview Park, OH, US, 44126</t>
  </si>
  <si>
    <t>AMR_REPEATER_215</t>
  </si>
  <si>
    <t>AMR - Repeater #97</t>
  </si>
  <si>
    <t>Overlook Drive BLK 1 LT, Fairview Park, OH, US, 44126</t>
  </si>
  <si>
    <t>AMR_REPEATER_97</t>
  </si>
  <si>
    <t>AMR - Repeater #25</t>
  </si>
  <si>
    <t>Westwood BLK 1 LT, Fairview Park, OH, US, 44126</t>
  </si>
  <si>
    <t>AMR_REPEATER_25</t>
  </si>
  <si>
    <t>AMR - Repeater #206</t>
  </si>
  <si>
    <t>W. 212 BLK 1 LT, Fairview Park, OH, US, 44126</t>
  </si>
  <si>
    <t>AMR_REPEATER_206</t>
  </si>
  <si>
    <t>AMR - Repeater #226</t>
  </si>
  <si>
    <t>Fernwood Drive BLK 1 LT, Olmsted falls, OH, US, 44138</t>
  </si>
  <si>
    <t>AMR_REPEATER_226</t>
  </si>
  <si>
    <t>AMR - Repeater #143 P #502368</t>
  </si>
  <si>
    <t>Arundel BLK 1 LT, Westlake, OH, US, 44145</t>
  </si>
  <si>
    <t>AMR_REPEATER_143_P_502368</t>
  </si>
  <si>
    <t>AMR - Repeater #132</t>
  </si>
  <si>
    <t>Schady BLK 1 LT, North Olmsted, OH, US, 44070</t>
  </si>
  <si>
    <t>AMR_REPEATER_132</t>
  </si>
  <si>
    <t>AMR - Repeater #93</t>
  </si>
  <si>
    <t>AMR_REPEATER_93</t>
  </si>
  <si>
    <t>AMR - Repeater #85</t>
  </si>
  <si>
    <t>Elmer BLK 1 LT, Olmsted Falls, OH, US, 44138</t>
  </si>
  <si>
    <t>AMR_REPEATER_85</t>
  </si>
  <si>
    <t>AMR - Repeater #86</t>
  </si>
  <si>
    <t>Columbia Road BLK 1 LT, Olmsted Falls, OH, US, 44138</t>
  </si>
  <si>
    <t>AMR_REPEATER_86</t>
  </si>
  <si>
    <t>AMR - Repeater #54</t>
  </si>
  <si>
    <t>Bainbridge Road BLK 1 LT, Solon, OH, US, 44139</t>
  </si>
  <si>
    <t>AMR_REPEATER_54</t>
  </si>
  <si>
    <t>AMR - Repeater #66</t>
  </si>
  <si>
    <t>Friar BLK 1 LT, Parma, OH, US, 44134</t>
  </si>
  <si>
    <t>AMR_REPEATER_66</t>
  </si>
  <si>
    <t>AMR - Repeater #105</t>
  </si>
  <si>
    <t>Dellwood BLK 1 LT, Parma, OH, US, 44134</t>
  </si>
  <si>
    <t>AMR_REPEATER_105</t>
  </si>
  <si>
    <t>AMR - Repeater #114</t>
  </si>
  <si>
    <t>Stanfield BLK 1 LT, Parma, OH, US, 44134</t>
  </si>
  <si>
    <t>AMR_REPEATER_114</t>
  </si>
  <si>
    <t>AMR - Repeater #157</t>
  </si>
  <si>
    <t>Yorkshire BLK 1 LT, Parma, OH, US, 44134</t>
  </si>
  <si>
    <t>AMR_REPEATER_157</t>
  </si>
  <si>
    <t>AMR - Repeater #199</t>
  </si>
  <si>
    <t>Hetzel BLK 1 LT, Parma, OH, US, 44134</t>
  </si>
  <si>
    <t>AMR_REPEATER_199</t>
  </si>
  <si>
    <t>AMR - Repeater #61</t>
  </si>
  <si>
    <t>Park Lane BlK 1 LT, Parma, OH, US, 44134</t>
  </si>
  <si>
    <t>AMR_REPEATER_61</t>
  </si>
  <si>
    <t>AMR - Repeater #219</t>
  </si>
  <si>
    <t>Laverne BLK 1 LT, Parma, OH, US, 44134</t>
  </si>
  <si>
    <t>AMR_REPEATER_219</t>
  </si>
  <si>
    <t>West Park Distribution and Maintenance - Illum Co.</t>
  </si>
  <si>
    <t>AMR - Repeater# 006</t>
  </si>
  <si>
    <t>Laurel Road BLK 1 LT, INDEPENDENCE, OH, US, 44131</t>
  </si>
  <si>
    <t>AMR_REPEATERS_006</t>
  </si>
  <si>
    <t>Streetlights at Shaker Square - IllumCo</t>
  </si>
  <si>
    <t>0000 Shaker Square, Cleveland, OH, 44120</t>
  </si>
  <si>
    <t>SHAKER_SQUARE_STREETLGHT</t>
  </si>
  <si>
    <t>AMR - Repeater #246</t>
  </si>
  <si>
    <t>Jonathan Drive BLK 1 LT, Strongsville, OH, US, 44136</t>
  </si>
  <si>
    <t>AMR_REPEATER_246</t>
  </si>
  <si>
    <t>AMR - Repeater #183</t>
  </si>
  <si>
    <t>Liggett BLK 1 LT, Parma, OH, US, 44134</t>
  </si>
  <si>
    <t>AMR_REPEATER_183</t>
  </si>
  <si>
    <t>AMR - Repeater #216</t>
  </si>
  <si>
    <t>Harvard BLK 1 LT, Cleveland, OH, US, 44105</t>
  </si>
  <si>
    <t>AMR_REPEATERS_216</t>
  </si>
  <si>
    <t>AMR - Repeater #75</t>
  </si>
  <si>
    <t>Woodcrest BLK 1 LT, Chagrin Falls, OH, US, 44022</t>
  </si>
  <si>
    <t>AMR_REPEATERS_75</t>
  </si>
  <si>
    <t>AMR - Repeater #124</t>
  </si>
  <si>
    <t>Stearns Road BLK 1 LT, North Olmsted, OH, US, 44070</t>
  </si>
  <si>
    <t>AMR_REPEATER_124</t>
  </si>
  <si>
    <t>AMR - Repeater #74</t>
  </si>
  <si>
    <t>Lorain BLK 1 LT, North Olmsted, OH, US, 44070</t>
  </si>
  <si>
    <t>AMR_REPEATER_74</t>
  </si>
  <si>
    <t>AMR - Repeater #190</t>
  </si>
  <si>
    <t>Smith Road BLK 1 LT, Middleburg Heights, OH, US, 44130</t>
  </si>
  <si>
    <t>AMR_REPEATER_190</t>
  </si>
  <si>
    <t>AMR - Repeater #228</t>
  </si>
  <si>
    <t>Julia BLK 1 LT, North Royalton, OH, US, 44133</t>
  </si>
  <si>
    <t>AMR_REPEATER_228</t>
  </si>
  <si>
    <t>AMR - Repeater #110</t>
  </si>
  <si>
    <t>Archmere BLK 1 LT, Brooklyn, OH, US, 44144</t>
  </si>
  <si>
    <t>AMR_REPEATER_110</t>
  </si>
  <si>
    <t>AMR - Repeater #014</t>
  </si>
  <si>
    <t>Jacque Road BLK 1 LT, Strongsville, OH, US, 44136</t>
  </si>
  <si>
    <t>AMR_REPEATER_014</t>
  </si>
  <si>
    <t>AMR - Repeater #161</t>
  </si>
  <si>
    <t>W 130 Street BLK 1 LT, North Royalton, OH, US, 44133</t>
  </si>
  <si>
    <t>AMR_REPEATER_161</t>
  </si>
  <si>
    <t>AMR - Repeater #152</t>
  </si>
  <si>
    <t>E. 95 BLK 1 LT, Garfield Heights, OH, US, 44128</t>
  </si>
  <si>
    <t>AMR_REPEATER_152</t>
  </si>
  <si>
    <t>AMR - Repeater #220</t>
  </si>
  <si>
    <t>Bader BLK 1 LT, Brooklyn Heights, OH, US, 44131</t>
  </si>
  <si>
    <t>AMR_REPEATER_220</t>
  </si>
  <si>
    <t>AMR - Repeater #223</t>
  </si>
  <si>
    <t>E Ridgewood BLK 1 LT, Seven Hills, OH, US, 44131</t>
  </si>
  <si>
    <t>AMR_REPEATER_223</t>
  </si>
  <si>
    <t>AMR - Repeater #154</t>
  </si>
  <si>
    <t>Richmond Road BKL 1 LT, Bedford, OH, US, 44146</t>
  </si>
  <si>
    <t>AMR_REPEATER_154</t>
  </si>
  <si>
    <t>AMR - Repeater #71</t>
  </si>
  <si>
    <t>Brainard BLK 1 LT, Solon, OH, US, 44139</t>
  </si>
  <si>
    <t>AMR_REPEATER_71</t>
  </si>
  <si>
    <t>AMR - Repeater #067</t>
  </si>
  <si>
    <t>OAKRIDGE BLK 1 LT, North Royalton, OH, US, 44133</t>
  </si>
  <si>
    <t>AMR_REPEATER_067</t>
  </si>
  <si>
    <t>AMR - Repeater #106</t>
  </si>
  <si>
    <t>Eldridge BLK 1 LT, Bedford Heights, OH, US, 44128</t>
  </si>
  <si>
    <t>AMR_REPEATER_106</t>
  </si>
  <si>
    <t>AMR - Repeater #77</t>
  </si>
  <si>
    <t>Schwab BLK 1 LT, Parma, OH, US, 44130</t>
  </si>
  <si>
    <t>AMR_REPEATER_77</t>
  </si>
  <si>
    <t>AMR - Repeater #224</t>
  </si>
  <si>
    <t>Randolph Road BLK 1 LT, Bedford Heights, OH, US, 44128</t>
  </si>
  <si>
    <t>AMR_REPEATER_224</t>
  </si>
  <si>
    <t>AMR - Repeater #016</t>
  </si>
  <si>
    <t>Skylark BLK 1 LT, Parma Heights, OH, US, 44130</t>
  </si>
  <si>
    <t>AMR_REPEATER_16</t>
  </si>
  <si>
    <t>AMR - Repeater #104</t>
  </si>
  <si>
    <t>Bagley Road BLK 1 LT, Middleburg Heights, OH, US, 44130</t>
  </si>
  <si>
    <t>AMR_REPEATER_104</t>
  </si>
  <si>
    <t>AMR - Repeater #177</t>
  </si>
  <si>
    <t>Grayton BLK 1 LT, Cleveland, OH, US, 44135</t>
  </si>
  <si>
    <t>AMR_REPEATER_177</t>
  </si>
  <si>
    <t>AMR - Repeater #244</t>
  </si>
  <si>
    <t>1620 E Shaaf Rd, Brooklyn Heights, OH, US, 44131</t>
  </si>
  <si>
    <t>AMR_REPEATER_244</t>
  </si>
  <si>
    <t>AMR - Repeater #117</t>
  </si>
  <si>
    <t>Strafford BLK 1 LT, Strongsville, OH, US, 44136</t>
  </si>
  <si>
    <t>AMR_REPEATER_117</t>
  </si>
  <si>
    <t>AMR - Repeater #100</t>
  </si>
  <si>
    <t>State Route 82 BLK 1 LT, North Royalton, OH, US, 44133</t>
  </si>
  <si>
    <t>AMR_REPEATER_100</t>
  </si>
  <si>
    <t>AMR - Repeater #221</t>
  </si>
  <si>
    <t>Lander BLK 1 LT, Solon, OH, US, 44139</t>
  </si>
  <si>
    <t>AMR_REPEATER_221</t>
  </si>
  <si>
    <t>AMR - Repeater #120</t>
  </si>
  <si>
    <t>Turney Road BLK 1 LT, Maple Heights, OH, US, 44137</t>
  </si>
  <si>
    <t>AMR_REPEATER_120</t>
  </si>
  <si>
    <t>AMR - Repeater #201</t>
  </si>
  <si>
    <t>Alan Parkway BLK 1 LT, Middleburg Heights, OH, US, 44130</t>
  </si>
  <si>
    <t>AMR_REPEATER_201</t>
  </si>
  <si>
    <t>AMR - Repeater #118</t>
  </si>
  <si>
    <t>W. 33 BLK 1 LT, Cleveland, OH, US, 44109</t>
  </si>
  <si>
    <t>AMR_REPEATER_118</t>
  </si>
  <si>
    <t>AMR - Repeater #151</t>
  </si>
  <si>
    <t>Lorain Road BLK 1 LT, North Olmsted, OH, US, 44070</t>
  </si>
  <si>
    <t>AMR_REPEATER_151</t>
  </si>
  <si>
    <t>AMR - Repeater #48</t>
  </si>
  <si>
    <t>Torrington BLK 1 LT, Parma, OH, US, 44134</t>
  </si>
  <si>
    <t>AMR_REPEATER_48</t>
  </si>
  <si>
    <t>AMR - Repeater #59</t>
  </si>
  <si>
    <t>4632 Whitehall Dr, South Euclid, OH, US, 44121</t>
  </si>
  <si>
    <t>AMR_REPEATER_59</t>
  </si>
  <si>
    <t>AMR - Repeater #249</t>
  </si>
  <si>
    <t>State Road BLK 1 LT, Parma, OH, US, 44134</t>
  </si>
  <si>
    <t>AMR_REPEATER_249</t>
  </si>
  <si>
    <t>AMR - Repeater# 125</t>
  </si>
  <si>
    <t>108 Meadow Ln, Solon, OH, US, 44139</t>
  </si>
  <si>
    <t>AMR_REPEATER_125</t>
  </si>
  <si>
    <t>AMR - Repeater #135</t>
  </si>
  <si>
    <t>8219 Litto Dr, Strongsville, OH, US, 44136</t>
  </si>
  <si>
    <t>AMR_REPEATER_135</t>
  </si>
  <si>
    <t>AMR - Repeater #109</t>
  </si>
  <si>
    <t>37805 Pettibone Rd, Solon, OH, US, 44139</t>
  </si>
  <si>
    <t>AMR_REPEATER_109</t>
  </si>
  <si>
    <t>AMR - Repeater# 011</t>
  </si>
  <si>
    <t>AMR_REPEATER_011</t>
  </si>
  <si>
    <t>AMR - Repeater #155</t>
  </si>
  <si>
    <t>33130 Wintergreen Dr, Solon, OH, US, 44139</t>
  </si>
  <si>
    <t>AMR_REPEATER_155</t>
  </si>
  <si>
    <t>Royalton Radio Antenna - IllumCo</t>
  </si>
  <si>
    <t>Royalton Radio Tower</t>
  </si>
  <si>
    <t>9621 York Alpha Dr, North Royalton, OH, US, 44133</t>
  </si>
  <si>
    <t>AMR - Repeater #212</t>
  </si>
  <si>
    <t>31300 Naigle Rd, Bay Village, OH, US, 44140</t>
  </si>
  <si>
    <t>AMR_REPEATER_212</t>
  </si>
  <si>
    <t>AMR - Repeater #87</t>
  </si>
  <si>
    <t>26963 Westwood Ln, Olmsted Falls, OH, US, 44138</t>
  </si>
  <si>
    <t>AMR_REPEATER_87</t>
  </si>
  <si>
    <t>Highland Park Cemetery Fuel Station - IllumCo</t>
  </si>
  <si>
    <t>Highland Park Cemetery Fuel Station</t>
  </si>
  <si>
    <t xml:space="preserve">Fuel </t>
  </si>
  <si>
    <t>AMR - Repeater #80</t>
  </si>
  <si>
    <t>3547 Riedham Rd, Shaker Heights, OH, US, 44120</t>
  </si>
  <si>
    <t>AMR_REPEATER_80</t>
  </si>
  <si>
    <t>AMR - Repeater #81</t>
  </si>
  <si>
    <t>31650 Edgewood Rd, Pepper Pike, OH, US, 44124</t>
  </si>
  <si>
    <t>AMR_REPEATER_81</t>
  </si>
  <si>
    <t>AMR - Repeater #268</t>
  </si>
  <si>
    <t>7464 Midland Rd, Independence, OH, US, 44131</t>
  </si>
  <si>
    <t>AMR_REPEATER_268</t>
  </si>
  <si>
    <t>AMR - Repeater #262</t>
  </si>
  <si>
    <t>6873 Highland Dr, Solon, OH, US, 44139</t>
  </si>
  <si>
    <t>AMR_REPEATER_262</t>
  </si>
  <si>
    <t>AMR - Repeater #015 - Timberlane</t>
  </si>
  <si>
    <t>3550 Timberlane Dr, Solon, OH, US, 44139</t>
  </si>
  <si>
    <t>AMR_REPEATER_15_TIMBERLANE</t>
  </si>
  <si>
    <t>AMR - Repeater #286</t>
  </si>
  <si>
    <t>4537 Mayfield Rd (549009), South Euclid, OH, US, 44121</t>
  </si>
  <si>
    <t>AMR_REPEATER_286</t>
  </si>
  <si>
    <t>AMR - Repeater #272</t>
  </si>
  <si>
    <t>10508 York Rd, North Royalton, OH, US, 44133</t>
  </si>
  <si>
    <t>AMR_REPEATER_272</t>
  </si>
  <si>
    <t>AMR - Repeater #263</t>
  </si>
  <si>
    <t>1280 Broadrock Ct, Parma, OH, US, 44134</t>
  </si>
  <si>
    <t>AMR_REPEATER_263</t>
  </si>
  <si>
    <t>Traffic Signal at 14105.5 Kinsman Rd - IllumCo</t>
  </si>
  <si>
    <t>AMR - Repeater #280</t>
  </si>
  <si>
    <t>14802 Winding Way, BLK LT 329589, North Royalton, OH, US, 44133</t>
  </si>
  <si>
    <t>AMR_REPEATER_280</t>
  </si>
  <si>
    <t>AMR - Repeater #279</t>
  </si>
  <si>
    <t>4289 Edgerton Rd, BLK LT 327490, North Royalton, OH, US, 44133</t>
  </si>
  <si>
    <t>AMR_REPEATER_279</t>
  </si>
  <si>
    <t>AMR - Repeater #301</t>
  </si>
  <si>
    <t>10501Stone Rd, BLK LT 341631, Valley View, OH, US, 44125</t>
  </si>
  <si>
    <t>AMR_REPEATER_301</t>
  </si>
  <si>
    <t>AMR - Repeater #302</t>
  </si>
  <si>
    <t>7801 Valley Villas Dr, BLK LT 629547, Parma, OH, US, 44130</t>
  </si>
  <si>
    <t>AMR_REPEATER_302</t>
  </si>
  <si>
    <t>AMR - Repeater #258</t>
  </si>
  <si>
    <t>10501 Baltic Rd, Cleveland, OH, US, 44102</t>
  </si>
  <si>
    <t>AMR_REPEATER_258</t>
  </si>
  <si>
    <t>AMR - Repeater #295</t>
  </si>
  <si>
    <t>7889 Gates Mills Blvd, Gates Mills, OH, US, 44040</t>
  </si>
  <si>
    <t>AMR_REPEATER_295</t>
  </si>
  <si>
    <t>AMR - Repeater #144</t>
  </si>
  <si>
    <t>3175 Rocky River Dr, Cleveland, OH, US, 44111</t>
  </si>
  <si>
    <t>AMR_REPEATER_144</t>
  </si>
  <si>
    <t>AMR - Repeater #192</t>
  </si>
  <si>
    <t>3335 Ardmore Rd, Shaker Heights, OH, US, 44120</t>
  </si>
  <si>
    <t>AMR_REPEATER_192</t>
  </si>
  <si>
    <t>AMR - Repeater #287</t>
  </si>
  <si>
    <t>5885 Liberty Rd, Solon, OH, US, 44139</t>
  </si>
  <si>
    <t>AMR_REPEATER_287</t>
  </si>
  <si>
    <t>AMR - Repeater #122</t>
  </si>
  <si>
    <t>Genesee BLK 1 LT, Mayfield Heights, OH, US, 44124</t>
  </si>
  <si>
    <t>AMR_REPEATER_122</t>
  </si>
  <si>
    <t>AMR - Repeater #200</t>
  </si>
  <si>
    <t>Crestwood BLK 1 LT, Mayfield Heights, OH, US, 44124</t>
  </si>
  <si>
    <t>AMR_REPEATER_200</t>
  </si>
  <si>
    <t>AMR - Repeater #103</t>
  </si>
  <si>
    <t>3550 Ridge Rd , Brooklyn, OH, US, 44144</t>
  </si>
  <si>
    <t>AMR_REPEATER_103</t>
  </si>
  <si>
    <t>AMR - Repeater #153</t>
  </si>
  <si>
    <t>Briarcliff BLK 1 LT, Garfield Heights, OH, US, 44125</t>
  </si>
  <si>
    <t>AMR_REPEATER_153</t>
  </si>
  <si>
    <t>AMR - Repeater #256</t>
  </si>
  <si>
    <t>Brainard BLK 1 LT, Beachwood, OH, US, 44122</t>
  </si>
  <si>
    <t>AMR_REPEATER_256</t>
  </si>
  <si>
    <t>AMR - Repeater #303</t>
  </si>
  <si>
    <t>9310 Memphis Villas S, Brooklyn, OH, US, 44144</t>
  </si>
  <si>
    <t>AMR_REPEATER_303</t>
  </si>
  <si>
    <t>AMR - Repeater #057</t>
  </si>
  <si>
    <t>Springfield BLK 1 LT, Warrensville Heights, OH, US, 44128</t>
  </si>
  <si>
    <t>AMR_REPEATER_057</t>
  </si>
  <si>
    <t>AMR - Repeater# 013</t>
  </si>
  <si>
    <t>Kimberly Drive BLK 1 LT, Bedford Heights, OH, US, 44146</t>
  </si>
  <si>
    <t>AMR_REPEATER_013</t>
  </si>
  <si>
    <t>AMR - Repeater #247</t>
  </si>
  <si>
    <t>Maple Drive BLK 1 LT, Fairview Park, OH, US, 44126</t>
  </si>
  <si>
    <t>AMR_REPEATER_247</t>
  </si>
  <si>
    <t>AMR - Repeater #243</t>
  </si>
  <si>
    <t>Grayton Rd BLK 1 LT, Berea, OH, US, 44017</t>
  </si>
  <si>
    <t>AMR_REPEATER_243</t>
  </si>
  <si>
    <t>AMR - Repeater #052 (Coventry Rd)</t>
  </si>
  <si>
    <t>2859 Coventry Rd, Shaker Heights, OH, US, 44120</t>
  </si>
  <si>
    <t>AMR_REPEATER_052_COVENTR_RD</t>
  </si>
  <si>
    <t>AMR - Repeater# 008 (Wilmington Rd)</t>
  </si>
  <si>
    <t>4081 Wilmington Rd, South Euclid, OH, US, 44121</t>
  </si>
  <si>
    <t>AMR_REPEATER_008_WILMINGTON</t>
  </si>
  <si>
    <t>AMR - Repeater #058</t>
  </si>
  <si>
    <t>1743 Edgefield Rd, Lyndhurst, OH, US, 44124</t>
  </si>
  <si>
    <t>AMR_REPEATER_058</t>
  </si>
  <si>
    <t>AMR - Repeater #88</t>
  </si>
  <si>
    <t>Fairtree Rd BLK 1 LT, Bedford Heights, OH, US, 44146</t>
  </si>
  <si>
    <t>AMR-REPEATER88</t>
  </si>
  <si>
    <t>AMR - Repeater #043 M</t>
  </si>
  <si>
    <t>6461 Longridge Rd, Mayfield Heights, OH, US, 44124</t>
  </si>
  <si>
    <t>AMR_REPEATER_043_M</t>
  </si>
  <si>
    <t>AMR - Repeater #073</t>
  </si>
  <si>
    <t>Perkins BLK  1 LT, Bedford Heights, OH, US, 44146</t>
  </si>
  <si>
    <t>AMR_REPEATER_073</t>
  </si>
  <si>
    <t>AMR - Repeater #014 M</t>
  </si>
  <si>
    <t>1 Brandywood Dr, Pepper Pike, OH, US, 44124</t>
  </si>
  <si>
    <t>AMR_REPEATER_014_M</t>
  </si>
  <si>
    <t>AMR - Repeater# 023 M</t>
  </si>
  <si>
    <t>17874 Meadow Park Dr, Walton Hills, OH, US, 44146</t>
  </si>
  <si>
    <t>AMR_REPEATER_023_M</t>
  </si>
  <si>
    <t>AMR - Repeater #190-1M</t>
  </si>
  <si>
    <t>6834 Smith Rd., Middleburg Heights, OH, US, 44130</t>
  </si>
  <si>
    <t>AMR_REPEATER_190-1M</t>
  </si>
  <si>
    <t>AMR - Repeater #001 M</t>
  </si>
  <si>
    <t>2790 W Edgerton Rd, Broadview Heights, OH, US, 44147</t>
  </si>
  <si>
    <t>AMR_REPEATER_001_M</t>
  </si>
  <si>
    <t>AMR - Repeater# 026 M</t>
  </si>
  <si>
    <t>10601 Ridge Rd, North Royalton, OH, US, 44133</t>
  </si>
  <si>
    <t>AMR_REPEATER_026_M</t>
  </si>
  <si>
    <t>AMR - Repeater #030 M</t>
  </si>
  <si>
    <t>2679 Royalwood Rd, Broadview Heights, OH, US, 44147</t>
  </si>
  <si>
    <t>AMR_REPEATER_030_M</t>
  </si>
  <si>
    <t>AMR - Repeater# 007 M</t>
  </si>
  <si>
    <t>6101 Miller Rd, Brecksville, OH, US, 44141</t>
  </si>
  <si>
    <t>AMR_REPEATER_007_M</t>
  </si>
  <si>
    <t>AMR - Repeater #029 M</t>
  </si>
  <si>
    <t>1285 W 114 St, Cleveland, OH, US, 44102</t>
  </si>
  <si>
    <t>AMR_REPEATER_029_M</t>
  </si>
  <si>
    <t>AMR - Repeater #311M</t>
  </si>
  <si>
    <t>10306 Greenhaven Pkwy, Brecksville, OH, US, 44141</t>
  </si>
  <si>
    <t>AMR_REPEATER_311</t>
  </si>
  <si>
    <t>AMR - Repeater #037 M</t>
  </si>
  <si>
    <t>8954 Royalwood Rd, North Royalton, OH, US, 44133</t>
  </si>
  <si>
    <t>AMR_REPEATER_037_M</t>
  </si>
  <si>
    <t>AMR - Repeater #031 M</t>
  </si>
  <si>
    <t>3266 Vezber Dr, Seven Hills, OH, US, 44131</t>
  </si>
  <si>
    <t>AMR_REPEATER_031_M</t>
  </si>
  <si>
    <t>AMR - Repeater #310M</t>
  </si>
  <si>
    <t>8161 Wyatt Rd, Broadview Heights, OH, US, 44147</t>
  </si>
  <si>
    <t>AMR_REPEATER_310M</t>
  </si>
  <si>
    <t>Blossom Radio Antenna (New) - IllumCo</t>
  </si>
  <si>
    <t>Blossom Radio Tower (New)</t>
  </si>
  <si>
    <t>4460 Oakes Rd, Brecksville, OH, US 44141</t>
  </si>
  <si>
    <t>AMR - Repeater #028</t>
  </si>
  <si>
    <t>AMR_REPEATER_028</t>
  </si>
  <si>
    <t>AMR - Repeater# 009</t>
  </si>
  <si>
    <t>8439 Summer Rd, Macedonia, OH, US, 44056</t>
  </si>
  <si>
    <t>AMR_REPEATER_009</t>
  </si>
  <si>
    <t>AMR - Repeater #50</t>
  </si>
  <si>
    <t>904 W 130 St, Brunswick, OH, US, 44212</t>
  </si>
  <si>
    <t>AMR_REPEATER_50</t>
  </si>
  <si>
    <t>AMR - Repeater #40 (Inverlane Rd)</t>
  </si>
  <si>
    <t>500 Inverlane Rd, Northfield, OH, US, 44067</t>
  </si>
  <si>
    <t>AMR_REPEATER_40_INVERLANE</t>
  </si>
  <si>
    <t>AMR - Repeater #019</t>
  </si>
  <si>
    <t>1610 S Carpenter Rd, Brunswick, OH, US, 44212</t>
  </si>
  <si>
    <t>AMR_REPEATER_019</t>
  </si>
  <si>
    <t>AMR - Repeater #293</t>
  </si>
  <si>
    <t>4708 1/2 Townsend Rd, Richfield, OH, US, 44286</t>
  </si>
  <si>
    <t>AMR_REPEATER_293</t>
  </si>
  <si>
    <t>AMR - Repeater #165</t>
  </si>
  <si>
    <t>196 Judita Dr, Brunswick, OH, US, 44212</t>
  </si>
  <si>
    <t>AMR_REPEATER_165</t>
  </si>
  <si>
    <t>AMR - Repeater #032</t>
  </si>
  <si>
    <t>455 Westwood Ave, Brunswick, OH, US, 44212</t>
  </si>
  <si>
    <t>AMR_REPEATER_032</t>
  </si>
  <si>
    <t>AMR - Repeater #235</t>
  </si>
  <si>
    <t>168 Boston Rd, Hinckley, OH, US, 44233</t>
  </si>
  <si>
    <t>AMR_REPEATER_235</t>
  </si>
  <si>
    <t>AMR - Repeater #163</t>
  </si>
  <si>
    <t>12 Clearwater Dr, Brunswick, OH, US, 44212</t>
  </si>
  <si>
    <t>AMR_REPEATER_163</t>
  </si>
  <si>
    <t>R-P-Gates_Mills-CEI_234306-Pepperwood_Lane</t>
  </si>
  <si>
    <t>7 Pepperwood Lane, Pepper Pike, OH, US, 44124</t>
  </si>
  <si>
    <t>AMR_REPEATERS_7 PEPPERWPPD</t>
  </si>
  <si>
    <t>R-P-Cleveland-CEI_326233-12933_Schreiber_Rd</t>
  </si>
  <si>
    <t>12933 Schreiber Rd, Valley View, OH, US, 44125</t>
  </si>
  <si>
    <t>AMR_REPEATERS_12933 SCHREIBER</t>
  </si>
  <si>
    <t>R-P-Solon-CEI_214150-Sherwood</t>
  </si>
  <si>
    <t>34765 Sherwood Drive, Solon, OH, US, 44139</t>
  </si>
  <si>
    <t>AMR_REPEATERS_8A_34765 SHERWOOD</t>
  </si>
  <si>
    <t>R-P-Cleveland_Heights-CEI_36067-3181_Fairmount_Dr</t>
  </si>
  <si>
    <t>3181 Fairmount Blvd, Cleveland Heights, OH, US, 44118</t>
  </si>
  <si>
    <t>AMR_REPEATER_310_3181 FAIRMOUNT</t>
  </si>
  <si>
    <t>AMR - Repeater #020</t>
  </si>
  <si>
    <t>9371 Usher Road, Olmsted Falls, OH, US, 44138</t>
  </si>
  <si>
    <t>9371 USHER</t>
  </si>
  <si>
    <t>AMR - 8550 Union Ave - (Itron)</t>
  </si>
  <si>
    <t>8550 Union Ave (Itron), Cleveland, OH, US, 44105</t>
  </si>
  <si>
    <t>AMR - Repeater #019 New</t>
  </si>
  <si>
    <t>5946 Columbia Road, North Olmsted, OH, US, 44070</t>
  </si>
  <si>
    <t>CWD_REPEATER_19</t>
  </si>
  <si>
    <t>AMR - Repeater #2B (502 Jeanette) - IllumCo</t>
  </si>
  <si>
    <t>502 Jeanette Drive, Richmond Heights, OH, US, 44143</t>
  </si>
  <si>
    <t>AMR_REPEATER_2B</t>
  </si>
  <si>
    <t>AMR - Repeater #271</t>
  </si>
  <si>
    <t>4194 Wooster Rd, Fairview Park, OH, US, 44126</t>
  </si>
  <si>
    <t>AMR_REPEATER_271</t>
  </si>
  <si>
    <t>Cathodic Prot (1809 S. Belvoir Blvd) - Illum Co</t>
  </si>
  <si>
    <t>1809 S. Belvoir Blvd, South Euclid, OH, US, 44121</t>
  </si>
  <si>
    <t>AMR - 27495 Highland Rd - Illum Co.</t>
  </si>
  <si>
    <t>27495 Highland Rd, Richmond Heights, OH, US, 44143</t>
  </si>
  <si>
    <t>Lorain Road Pump Station</t>
  </si>
  <si>
    <t>17902 Lorain Ave (RR), Cleveland, OH, 44111</t>
  </si>
  <si>
    <t>Lorain Rd Pump Station</t>
  </si>
  <si>
    <t>AMR - 7090 Wilson Mills Rd - Illum Co.</t>
  </si>
  <si>
    <t>7090 Wilson Mills Rd, Cleveland, OH, US, 44026</t>
  </si>
  <si>
    <t>Ralph Schumitsh Park - Illum Co</t>
  </si>
  <si>
    <t>922246044</t>
  </si>
  <si>
    <t>Kennel (Old) - Illum Co.</t>
  </si>
  <si>
    <t>110 027 141 149_ELE01</t>
  </si>
  <si>
    <t>A028938626</t>
  </si>
  <si>
    <t>110 093 409 180_ELE01</t>
  </si>
  <si>
    <t>Brecksville Tower - Illum Co.</t>
  </si>
  <si>
    <t>Brecksville Water Tower</t>
  </si>
  <si>
    <t>9027 Highland Dr, Brecksville, OH, US, 44141</t>
  </si>
  <si>
    <t>Hopkins (6388 Riverside Dr) - Illum Co/POL</t>
  </si>
  <si>
    <t>6388_RIVERSIDE_POL</t>
  </si>
  <si>
    <t>Fire Station #43 - Illum Co/POL</t>
  </si>
  <si>
    <t>FIRE_STATION_43_POL</t>
  </si>
  <si>
    <t>Hopkins - Illum Co.</t>
  </si>
  <si>
    <t>18029_PARKMOUNT</t>
  </si>
  <si>
    <t>L78325371</t>
  </si>
  <si>
    <t>Kinsman Tower - IllumCo</t>
  </si>
  <si>
    <t>25100 Chagrin Blvd, Beachwood, OH, US, 44122</t>
  </si>
  <si>
    <t>Kinsman Water Tower</t>
  </si>
  <si>
    <t>Cathodic Prot (Stearns Rd) - IllumCo</t>
  </si>
  <si>
    <t>Stearns Rd, Cleveland, OH, US, 44106</t>
  </si>
  <si>
    <t>2047416</t>
  </si>
  <si>
    <t>110 093 654 504_ELE01</t>
  </si>
  <si>
    <t xml:space="preserve"> Outdoor Lighting</t>
  </si>
  <si>
    <t>Strongsville Tower - Illum Co.</t>
  </si>
  <si>
    <t>Strongsville Water Tower</t>
  </si>
  <si>
    <t>18778 Royalton Rd, Strongsville, OH, US, 44136</t>
  </si>
  <si>
    <t>Total Annual Usage</t>
  </si>
  <si>
    <t>Annual Load Factor - 
by Demand</t>
  </si>
  <si>
    <t>1201 Lakeside Ave</t>
  </si>
  <si>
    <t>601 Lakeside Ave, Room 19</t>
  </si>
  <si>
    <t>1300 Lakeside Ave E</t>
  </si>
  <si>
    <t>Capacity (kW)</t>
  </si>
  <si>
    <t>Transmission
(kW)</t>
  </si>
  <si>
    <t xml:space="preserve">Annual Load Factor(PLC Tag) </t>
  </si>
  <si>
    <t>Tony Brush Park - IllumCo/POL</t>
  </si>
  <si>
    <t>TONY_BRUSH_PARK_POL</t>
  </si>
  <si>
    <t>08050873965001504434</t>
  </si>
  <si>
    <t>MS-1 - Illum Co</t>
  </si>
  <si>
    <t>A021716617</t>
  </si>
  <si>
    <t>A021716609</t>
  </si>
  <si>
    <t>MS-2 - Illum Co.</t>
  </si>
  <si>
    <t>AIR_QUALITY_MONITORING_STA-ELE05</t>
  </si>
  <si>
    <t>CE-POLSD</t>
  </si>
  <si>
    <t>CE POL DS</t>
  </si>
  <si>
    <t>S336936789</t>
  </si>
  <si>
    <t>5002955464</t>
  </si>
  <si>
    <t>5003027436</t>
  </si>
  <si>
    <t>5002524771</t>
  </si>
  <si>
    <t>5002795083</t>
  </si>
  <si>
    <t>5002957010</t>
  </si>
  <si>
    <t>S336487141</t>
  </si>
  <si>
    <t>5002981180</t>
  </si>
  <si>
    <t>S338997272</t>
  </si>
  <si>
    <t>5002381044</t>
  </si>
  <si>
    <t>5002381046</t>
  </si>
  <si>
    <t>5003016323</t>
  </si>
  <si>
    <t>5003015706</t>
  </si>
  <si>
    <t>5003015443</t>
  </si>
  <si>
    <t>5003027712</t>
  </si>
  <si>
    <t>5002590697</t>
  </si>
  <si>
    <t>5003016447</t>
  </si>
  <si>
    <t>5002378698</t>
  </si>
  <si>
    <t>S332371705</t>
  </si>
  <si>
    <t>S337566486</t>
  </si>
  <si>
    <t>5003020320</t>
  </si>
  <si>
    <t>5002958734</t>
  </si>
  <si>
    <t>5002952542</t>
  </si>
  <si>
    <t>5002795039</t>
  </si>
  <si>
    <t>5003016724</t>
  </si>
  <si>
    <t>S342782699</t>
  </si>
  <si>
    <t>5002844643</t>
  </si>
  <si>
    <t>5002844659</t>
  </si>
  <si>
    <t>5003028356</t>
  </si>
  <si>
    <t>5002955769</t>
  </si>
  <si>
    <t>5002870666</t>
  </si>
  <si>
    <t>5002348967</t>
  </si>
  <si>
    <t>5003037332</t>
  </si>
  <si>
    <t>5002338316</t>
  </si>
  <si>
    <t>5002364772</t>
  </si>
  <si>
    <t>5002956913</t>
  </si>
  <si>
    <t>5002593678</t>
  </si>
  <si>
    <t>5002965316</t>
  </si>
  <si>
    <t>5002523323</t>
  </si>
  <si>
    <t>5002910366</t>
  </si>
  <si>
    <t>5002890343</t>
  </si>
  <si>
    <t>5002636448</t>
  </si>
  <si>
    <t>5000164358</t>
  </si>
  <si>
    <t>5002910494</t>
  </si>
  <si>
    <t>5002957141</t>
  </si>
  <si>
    <t>5003016866</t>
  </si>
  <si>
    <t>680242152</t>
  </si>
  <si>
    <t>5003016501</t>
  </si>
  <si>
    <t>Zip Code</t>
  </si>
  <si>
    <t>LDC Account Number</t>
  </si>
  <si>
    <t>Utility Account Number</t>
  </si>
  <si>
    <t>Total</t>
  </si>
  <si>
    <t>Address</t>
  </si>
  <si>
    <t>ZipCode</t>
  </si>
  <si>
    <t>Total KWH used</t>
  </si>
  <si>
    <t>Annual Usage - EnergyCAP          (kWh)</t>
  </si>
  <si>
    <t>955 Clague Road,  Westlake,  OH</t>
  </si>
  <si>
    <t>5953 Deering Dr (A),  Parma Hts,  OH</t>
  </si>
  <si>
    <t>27149 Cedar Road,  Beachwood,  OH</t>
  </si>
  <si>
    <t>4600 Harvard Ave,  Newburgh Hts,  OH</t>
  </si>
  <si>
    <t>4095 Green Road,  Warrensville Hts,  OH</t>
  </si>
  <si>
    <t>6535 Brecksville Road,  Independence,  OH</t>
  </si>
  <si>
    <t>4150 E.49 St,  Newburgh Hts,  OH</t>
  </si>
  <si>
    <t>14554 lorain ave,  Cleveland,  OH</t>
  </si>
  <si>
    <t>4000 Oakes Rd,  Brecksville,  OH</t>
  </si>
  <si>
    <t>957 1/2 Pearl Rd.,  Brunswick,  OH</t>
  </si>
  <si>
    <t>25200 Harvard Ave,  Warrensville Heights,  OH</t>
  </si>
  <si>
    <t>5900 Postal Rd Q17,  Cleveland,  OH</t>
  </si>
  <si>
    <t>5501 Rocky River Dr (Hopkins),  Cleveland,  OH</t>
  </si>
  <si>
    <t>10044 Shepard Rd,  Macedonia,  OH</t>
  </si>
  <si>
    <t>2820 E. 37 St,  Cleveland,  OH</t>
  </si>
  <si>
    <t>25609 Emery Rd,  Warrensville Heights,  OH</t>
  </si>
  <si>
    <t>601 Lakeside Ave (Traffic),  Cleveland,  OH</t>
  </si>
  <si>
    <t>205 St Clair Ave (W),  Cleveland,  OH</t>
  </si>
  <si>
    <t>15980 Ridge Rd,  North Royalton,  OH</t>
  </si>
  <si>
    <t>5711 W. Pleasant Valley Rd,  Parma,  OH</t>
  </si>
  <si>
    <t>18640 Pearl Rd,  Strongsville,  OH</t>
  </si>
  <si>
    <t>1010 Broadway Avenue,  Bedford,  OH</t>
  </si>
  <si>
    <t>6800 Engle Rd,  Middleburg Hts,  OH</t>
  </si>
  <si>
    <t>4150 E.49th St,  Cleveland,  OH</t>
  </si>
  <si>
    <t>Brookpark Rd,  Cleveland,  OH</t>
  </si>
  <si>
    <t>2191 East 19th St,  Cleveland,  OH</t>
  </si>
  <si>
    <t>4391 W. 168 St / 16750 Puritas,  Cleveland,  OH</t>
  </si>
  <si>
    <t>21400 Chagrin Blvd,  Highland Hills,  OH</t>
  </si>
  <si>
    <t>4041 Northfield Rd,  Warrensville Hts,  OH</t>
  </si>
  <si>
    <t>4960 Grayton Rd,  Cleveland,  OH</t>
  </si>
  <si>
    <t>3775 Park East Dr (Radio),  Beachwood,  OH</t>
  </si>
  <si>
    <t>5501 Rocky River Dr,  Cleveland,  OH</t>
  </si>
  <si>
    <t>721 W. Schaaf Rd (Radio),  Cleveland,  OH</t>
  </si>
  <si>
    <t>9877 Darrow Rd,  Twinsburg,  OH</t>
  </si>
  <si>
    <t>15637 Lorain Ave.,  Cleveland,  OH</t>
  </si>
  <si>
    <t>West Hanger Rd,  Cleveland,  OH</t>
  </si>
  <si>
    <t>16750 Puritas Ave,  Cleveland,  OH</t>
  </si>
  <si>
    <t>24101 Aurora Road,  Bedford,  OH</t>
  </si>
  <si>
    <t>309 Clague Rd,  Bay Village,  OH</t>
  </si>
  <si>
    <t>18900 Boston Rd. Antenna,  Strongsville,  OH</t>
  </si>
  <si>
    <t>4930 Dover Center Road,  North Olmsted,  OH</t>
  </si>
  <si>
    <t>601 Lakeside Ave (Street),  Cleveland,  OH</t>
  </si>
  <si>
    <t>957 Pearl Rd,  Cleveland,  OH</t>
  </si>
  <si>
    <t>4460 Oakes Rd,  Brecksville,  OH</t>
  </si>
  <si>
    <t>4514 W. 130 St,  Cleveland,  OH</t>
  </si>
  <si>
    <t>9621 York Alpha Dr,  North Royalton,  OH</t>
  </si>
  <si>
    <t>4525 Rocky River Dr.,  Cleveland,  OH</t>
  </si>
  <si>
    <t>25440 Harvard Ave,  Highland Hills,  OH</t>
  </si>
  <si>
    <t>4960 Rocky River Dr,  Cleveland,  OH</t>
  </si>
  <si>
    <t>28000 Ranney Pkwy,  Westlake,  OH</t>
  </si>
  <si>
    <t>25100 Chagrin Blvd,  Beachwood,  OH</t>
  </si>
  <si>
    <t>4300 Bradley Rd,  Cleveland,  OH</t>
  </si>
  <si>
    <t>8021 Bavaria Rd,  Twinsburg,  OH</t>
  </si>
  <si>
    <t>12631 Bellaire Ave.,  Cleveland,  OH</t>
  </si>
  <si>
    <t>4324 Green Rd,  Highland Hills,  OH</t>
  </si>
  <si>
    <t>2690 W. 7 St,  Cleveland,  OH</t>
  </si>
  <si>
    <t>4150 E. 49th St,  Cleveland,  OH</t>
  </si>
  <si>
    <t>9040 Highland Dr,  Brecksville,  OH</t>
  </si>
  <si>
    <t>4852 Rocky River Dr,  Cleveland,  OH</t>
  </si>
  <si>
    <t>0000 Shaker Square,  Cleveland,  OH</t>
  </si>
  <si>
    <t xml:space="preserve">4041 Northfield Rd,  Warrensville Hts, </t>
  </si>
  <si>
    <t>6524 Central ave,  Cleveland,  OH</t>
  </si>
  <si>
    <t>E. 55 St.,  Cleveland,  OH</t>
  </si>
  <si>
    <t>14856 Alger Rd,  Cleveland,  OH</t>
  </si>
  <si>
    <t>W. 128th St,  Cleveland,  OH</t>
  </si>
  <si>
    <t>7580 Chagrin Rd,  Chagrin Falls,  OH</t>
  </si>
  <si>
    <t>2361 Northland Ave,  Lakewood,  OH</t>
  </si>
  <si>
    <t>18778 Royalton Road,  Strongsville,  OH</t>
  </si>
  <si>
    <t>1800 Bassett Rd,  Division of Water,  Westlake</t>
  </si>
  <si>
    <t>2690 W. 7th St,  Cleveland,  OH</t>
  </si>
  <si>
    <t>38251 Fairmount Blvd,  Chagrin Falls,  OH</t>
  </si>
  <si>
    <t>233 Ledge Rd,  Northfield,  OH</t>
  </si>
  <si>
    <t>Audubon Blvd,  Cleveland,  OH</t>
  </si>
  <si>
    <t>6800 Dunham Rd,  Walton Hills,  OH</t>
  </si>
  <si>
    <t>1515 Merwin Ave,  Cleveland,  OH</t>
  </si>
  <si>
    <t>8400 Hough Ave,  Cleveland,  OH</t>
  </si>
  <si>
    <t>W. 14th St,  Cleveland,  OH</t>
  </si>
  <si>
    <t>7200 Carson Ave,  Cleveland,  OH</t>
  </si>
  <si>
    <t>Drakefield Ave,  Cleveland,  OH</t>
  </si>
  <si>
    <t>14550 Lorain Ave (Salt),  Cleveland,  OH</t>
  </si>
  <si>
    <t>12200 Kirton Ave,  Cleveland,  OH</t>
  </si>
  <si>
    <t>1210 River Rd ,  Cleveland,  OH</t>
  </si>
  <si>
    <t>14509 Lakewood Heights Blvd,  Lakewood,  OH</t>
  </si>
  <si>
    <t>16814 Tarkington Ave,  Cleveland,  OH</t>
  </si>
  <si>
    <t>3034 E. 63 St,  Cleveland,  OH</t>
  </si>
  <si>
    <t>Tarkington Ave,  Cleveland,  OH</t>
  </si>
  <si>
    <t>E. 74 St.,  Cleveland,  OH</t>
  </si>
  <si>
    <t>14506 Roxboro Ave,  Cleveland,  OH</t>
  </si>
  <si>
    <t>Barkwill Ave,  Cleveland,  OH</t>
  </si>
  <si>
    <t>10801 Leuher Ave,  Cleveland,  OH</t>
  </si>
  <si>
    <t>4021 E. 64th,  Cleveland,  OH</t>
  </si>
  <si>
    <t>13933 Lakewood Hts Blvd,  Cleveland,  OH</t>
  </si>
  <si>
    <t>6313 Merkle Ave,  Parma,  OH</t>
  </si>
  <si>
    <t>18026 Cleveland Pkwy,  Cleveland,  OH</t>
  </si>
  <si>
    <t>Rainbow Ave,  Cleveland,  OH</t>
  </si>
  <si>
    <t>0000 Carnegie Ave,  Cleveland,  OH</t>
  </si>
  <si>
    <t>14026 Clairview Ave,  Cleveland,  OH</t>
  </si>
  <si>
    <t>E. 38 N. of Central Ave,  Cleveland,  OH</t>
  </si>
  <si>
    <t>1701 Lakeside Ave (Davenport),  Cleveland,  OH</t>
  </si>
  <si>
    <t>Port Ave,  Cleveland,  OH</t>
  </si>
  <si>
    <t>22100 Chagrin Blvd,  Highland Heights,  OH</t>
  </si>
  <si>
    <t>14027 Lakewood Hts Blvd,  Cleveland,  OH</t>
  </si>
  <si>
    <t>18235 Brookpark Rd,  Cleveland,  OH</t>
  </si>
  <si>
    <t>1781 E. 27th St,  Cleveland,  OH</t>
  </si>
  <si>
    <t>11205 Edgewater Dr,  Cleveland,  OH</t>
  </si>
  <si>
    <t>4235 Bradley Rd,  Cleveland,  OH</t>
  </si>
  <si>
    <t>681 E. 113 St,  Cleveland,  OH</t>
  </si>
  <si>
    <t>Davinwood Dr,  Cleveland,  OH</t>
  </si>
  <si>
    <t>4302 W. 197 St,  Cleveland,  OH</t>
  </si>
  <si>
    <t>2690 W 7th St,  Cleveland,  OH</t>
  </si>
  <si>
    <t>E. 79th St,  Cleveland,  OH</t>
  </si>
  <si>
    <t>East Blvd,  Cleveland,  OH</t>
  </si>
  <si>
    <t>Stearns Rd,  Cleveland,  OH</t>
  </si>
  <si>
    <t>10821 Baltic Rd,  Cleveland,  OH</t>
  </si>
  <si>
    <t>2726 East 79th St,  Cleveland,  OH</t>
  </si>
  <si>
    <t>6388 Riverside Dr (Hopk),  Brook Park,  OH</t>
  </si>
  <si>
    <t>11501 Brookpark Rd,  Parma,  OH</t>
  </si>
  <si>
    <t xml:space="preserve">4095 Green Road,  Warrensville Hts, </t>
  </si>
  <si>
    <t>7300 Platt Ave,  Cleveland,  OH</t>
  </si>
  <si>
    <t>Irma Ave,  Cleveland,  OH</t>
  </si>
  <si>
    <t>4095 Green Rd,  Beachwood,  OH</t>
  </si>
  <si>
    <t>3180 W. 153 St,  Cleveland,  OH</t>
  </si>
  <si>
    <t>Edgecliff Ave,  Cleveland,  OH</t>
  </si>
  <si>
    <t>4514 W. 130th St,  Cleveland,  OH</t>
  </si>
  <si>
    <t>2480 East 55th St,  Cleveland,  OH</t>
  </si>
  <si>
    <t>15360 Montrose Ave,  Cleveland,  OH</t>
  </si>
  <si>
    <t>230 Huron Rd,  Cleveland,  OH</t>
  </si>
  <si>
    <t>4444 W. 11 St,  Cleveland,  OH</t>
  </si>
  <si>
    <t>Tuckahoe Ave,  Cleveland,  OH</t>
  </si>
  <si>
    <t>18029 parkmount ave,  Cleveland,  OH</t>
  </si>
  <si>
    <t>4602 Harvard Ave,  Newburgh Hts,  OH</t>
  </si>
  <si>
    <t>Munn Rd,  Cleveland,  OH</t>
  </si>
  <si>
    <t>14000.5 Kinsman Rd,  Cleveland,  OH</t>
  </si>
  <si>
    <t>W. Hanger Rd (Dopler Radar),  Cleveland,  OH</t>
  </si>
  <si>
    <t>3140 N. Park Blvd,  Cleveland Hts,  OH</t>
  </si>
  <si>
    <t>11800 Buckeye Rd,  Cleveland,  OH</t>
  </si>
  <si>
    <t>Dolloff Rd,  Cleveland,  OH</t>
  </si>
  <si>
    <t>1958 W. 45th St,  Cleveland,  OH</t>
  </si>
  <si>
    <t>E. 71,  Cleveland,  OH</t>
  </si>
  <si>
    <t>E. 53 St,  Cleveland,  OH</t>
  </si>
  <si>
    <t>310 Carnegie Ave.,  Cleveland,  OH</t>
  </si>
  <si>
    <t>1609 E. 21 St,  Cleveland,  OH</t>
  </si>
  <si>
    <t>11601 Lake Ave,  Cleveland,  OH</t>
  </si>
  <si>
    <t>2710 N. Park Blvd,  Cleveland Hts,  OH</t>
  </si>
  <si>
    <t>14105.5 Kinsman Rd,  Cleveland,  OH</t>
  </si>
  <si>
    <t>13898 Fairhill Rd,  Cleveland,  OH</t>
  </si>
  <si>
    <t>19619 Maplewood Ave,  Cleveland,  OH</t>
  </si>
  <si>
    <t>11600 Melba Ave,  Cleveland,  OH</t>
  </si>
  <si>
    <t>8555 Hough Ave,  Cleveland,  OH</t>
  </si>
  <si>
    <t>3351 Regent Road,  Cleveland,  OH</t>
  </si>
  <si>
    <t>5835 Harper rd,  Solon,  OH</t>
  </si>
  <si>
    <t>16311 Brookpark Rd,  Brookpark,  OH</t>
  </si>
  <si>
    <t>2470 W. 7 St,  Cleveland,  OH</t>
  </si>
  <si>
    <t>13402 Puritas Ave,  Cleveland,  OH</t>
  </si>
  <si>
    <t>3040 W 159 St,  Cleveland,  OH</t>
  </si>
  <si>
    <t>22100 Chagrin Blvd,  Highland Hills,  OH</t>
  </si>
  <si>
    <t>17902 Lorain Ave (RR),  Cleveland,  OH</t>
  </si>
  <si>
    <t>14846 Boston Rd,  Strongsville,  OH</t>
  </si>
  <si>
    <t>W. 155 St / Montrose,  Cleveland,  OH</t>
  </si>
  <si>
    <t>14041 W Parkway Rd,  Cleveland,  OH</t>
  </si>
  <si>
    <t>E. 105th St,  Cleveland,  OH</t>
  </si>
  <si>
    <t>3207 West 159th Street,  Cleveland,  OH</t>
  </si>
  <si>
    <t>10520 Kinsman Rd,  Cleveland,  OH</t>
  </si>
  <si>
    <t>4312 W. 197 St,  Cleveland,  OH</t>
  </si>
  <si>
    <t>1701 Lakeside Ave (Gate),  Cleveland,  OH</t>
  </si>
  <si>
    <t>12002 Mayfield Rd,  Cleveland,  OH</t>
  </si>
  <si>
    <t>20951 Detroit Rd (Itron),  Rocky River,  OH</t>
  </si>
  <si>
    <t>8550 Union Ave (Itron),  Cleveland,  OH</t>
  </si>
  <si>
    <t>27040 Cook Rd.,  Olmsted Falls,  OH</t>
  </si>
  <si>
    <t>14545 Lorain Ave,  Cleveland,  OH</t>
  </si>
  <si>
    <t>2915 Brecksville Rd,  Richfield,  OH</t>
  </si>
  <si>
    <t>4374 Som Center Rd,  Moreland Hills,  OH</t>
  </si>
  <si>
    <t>7090 Wilson Mills Rd,  Cleveland,  OH</t>
  </si>
  <si>
    <t>27495 Highland Rd,  Richmond Heights,  OH</t>
  </si>
  <si>
    <t>2151 W. 3 St,  Cleveland,  OH</t>
  </si>
  <si>
    <t>West Road BLK 1 LT,  Olmsted Falls,  OH</t>
  </si>
  <si>
    <t>Douglas BLK 1 LT,  Bay Village,  OH</t>
  </si>
  <si>
    <t>Avalon BLK 1 LT,  Bay Village,  OH</t>
  </si>
  <si>
    <t>16717 Laverne Ave,  Cleveland,  OH</t>
  </si>
  <si>
    <t>410 Juneway Dr,  Bay Village,  OH</t>
  </si>
  <si>
    <t>27240 Sprague Rd,  Olmsted Falls,  OH</t>
  </si>
  <si>
    <t>Garden Valley BLK 1 LT,  Cleveland,  OH</t>
  </si>
  <si>
    <t>1596 Wood Road,  Cleveland Heights,  OH</t>
  </si>
  <si>
    <t>1621 Sheffield Rd,  South Euclid,  OH</t>
  </si>
  <si>
    <t>12757 Cedar Road,  Cleveland Heights,  OH</t>
  </si>
  <si>
    <t>26969 Cook Rd,  Olmsted Falls,  OH</t>
  </si>
  <si>
    <t>NOBOTTOM BLK 1 LT,  OLMSTED FALLS,  OH</t>
  </si>
  <si>
    <t>28300 Jackson Rd,  Chagrin Falls,  OH</t>
  </si>
  <si>
    <t>16269 W 130 St,  North Royalton,  OH</t>
  </si>
  <si>
    <t>3621 Sleepy Hollow Rd,  Brunswick,  OH</t>
  </si>
  <si>
    <t>25300 Bagley Rd,  Olmsted Falls,  OH</t>
  </si>
  <si>
    <t>Barton BLK 1 LT,  North Olmsted,  OH</t>
  </si>
  <si>
    <t>4668 E. 110 St,  Garfield Heights,  OH</t>
  </si>
  <si>
    <t>7000 Som Center Rd,  Solon,  OH</t>
  </si>
  <si>
    <t>501 Chagrin River Road,  Gates Mills,  OH</t>
  </si>
  <si>
    <t>E Shoreland BLK 1 LT,  Rocky River,  OH</t>
  </si>
  <si>
    <t>Lynnfield Road BLK 1 LT,  Cleveland,  OH</t>
  </si>
  <si>
    <t>Saddler Road BLK LT 1,  Bay Village,  OH</t>
  </si>
  <si>
    <t>Cherrywood BLK 1 LT,  Warrensville Heights,  OH</t>
  </si>
  <si>
    <t>Milburn BLK 1 LT,  Cleveland,  OH</t>
  </si>
  <si>
    <t>Grantwood BLK 1 LT,  Cleveland,  OH</t>
  </si>
  <si>
    <t>4749 Anderson Rd,  Cleveland,  OH</t>
  </si>
  <si>
    <t>1126 Avondale Rd,  Cleveland,  OH</t>
  </si>
  <si>
    <t>356 Miner Rd (708680),  Highland Heights,  OH</t>
  </si>
  <si>
    <t>6048 Chagrin Highland Dr,  Solon,  OH</t>
  </si>
  <si>
    <t>EASTLAND BLK 1 LT,  Strongsville,  OH</t>
  </si>
  <si>
    <t>777 Lander Rd,  Highland Hills,  OH</t>
  </si>
  <si>
    <t>Bliss Lane BLK 1 LT,  Euclid,  OH</t>
  </si>
  <si>
    <t>Marks BLK 1 LT,  Strongsville,  OH</t>
  </si>
  <si>
    <t>Jonathan BLK 1 LT,  Strongsville,  OH</t>
  </si>
  <si>
    <t>Albion BLK 1 LT,  Strongsville,  OH</t>
  </si>
  <si>
    <t>Harvard Ave BLK 1 LT,  Warrensville Heights,  OH</t>
  </si>
  <si>
    <t>Euclid BLK 1 LT,  Euclid,  OH</t>
  </si>
  <si>
    <t>Elinore BLK 1 LT,  Euclid,  OH</t>
  </si>
  <si>
    <t>Warrensville Center Rd BLK 1 LT,  Shaker Heights,  OH</t>
  </si>
  <si>
    <t>28000 Aurora Rd BLK 1 LT,  Solon,  OH</t>
  </si>
  <si>
    <t>Bridle BLK 1 LT,  Berea,  OH</t>
  </si>
  <si>
    <t>Walker Road BLK 1 LT,  Bay Village,  OH</t>
  </si>
  <si>
    <t>Anna Lane BLK 1 LT,  Bay Village,  OH</t>
  </si>
  <si>
    <t>Wildbrook BLK 1 LT,  Bay Village,  OH</t>
  </si>
  <si>
    <t>Windsor BLK 1 LT,  Bay Village,  OH</t>
  </si>
  <si>
    <t>Longbeach BLK 1 LT,  Bay Village,  OH</t>
  </si>
  <si>
    <t>Wolf Road BLK 1 LT,  Bay Village,  OH</t>
  </si>
  <si>
    <t>Fair Road BLK 1 LT,  Strongsville,  OH</t>
  </si>
  <si>
    <t>Som Center BLK 1 LT,  Solon,  OH</t>
  </si>
  <si>
    <t>Ellacott parkway BLK 1 LT,  Warrensville Heights,  OH</t>
  </si>
  <si>
    <t>Merrygold BLK 1 LT,  Warrensville Heights,  OH</t>
  </si>
  <si>
    <t>JENNINGS BLK 1 LT,  Warrensville Heights,  OH</t>
  </si>
  <si>
    <t>Friar Drive BLK 1 LT,  Parma,  OH</t>
  </si>
  <si>
    <t>W Ridgewood BLK 1 LT,  Parma,  OH</t>
  </si>
  <si>
    <t>West Pleasant Valley BLK 1 LT,  Middleburgh Heights,  OH</t>
  </si>
  <si>
    <t>Hillside BLK 1 LT,  Seven Hills,  OH</t>
  </si>
  <si>
    <t>14582 Prospect Rd,  Strongsville,  OH</t>
  </si>
  <si>
    <t>5108 Edenhurst Rd,  Lyndhurst,  OH</t>
  </si>
  <si>
    <t>29600 Shaker Blvd,  Pepper Pike,  OH</t>
  </si>
  <si>
    <t>2885 Eaton Rd,  BLK LT 32202,  Shaker Hts</t>
  </si>
  <si>
    <t>401 Tollis Pkwy,  Broadview Heights,  OH</t>
  </si>
  <si>
    <t>15900 S Woodland Rd,  Shaker Heights,  OH</t>
  </si>
  <si>
    <t>Norwood BLK 1 LT,  Shaker Heights,  OH</t>
  </si>
  <si>
    <t>Greenbriar BLK 1 LT,  Strongsville,  OH</t>
  </si>
  <si>
    <t>4607 Grafton Rd,  Brunswick,  OH</t>
  </si>
  <si>
    <t>Lakeshore BLK 1 LT,  Euclid,  OH</t>
  </si>
  <si>
    <t>Lakeshore Blvd BLK 1 LT,  Euclid,  OH</t>
  </si>
  <si>
    <t>Forestivew BLK 1 LT,  Euclid,  OH</t>
  </si>
  <si>
    <t>Linden BLK 1 LT,  Rocky River,  OH</t>
  </si>
  <si>
    <t>Buckthorn BLK 1 LT,  Bedford Heights,  OH</t>
  </si>
  <si>
    <t>Halle Drive BLK 1 LT,  Euclid,  OH</t>
  </si>
  <si>
    <t>Lakeshore Boulevard BLK 1 LT,  Euclid,  OH</t>
  </si>
  <si>
    <t>Rocky River Dr BLK 1 LT,  Cleveland,  OH</t>
  </si>
  <si>
    <t>Royalwood BLK 1 LT,  North Royalton,  OH</t>
  </si>
  <si>
    <t>Sunset BLK 1 LT,  Mayfield Heights,  OH</t>
  </si>
  <si>
    <t>Albion BLK 1 LT,  North Royalton,  OH</t>
  </si>
  <si>
    <t>Som Center Road BLK 1 LT,  Solon,  OH</t>
  </si>
  <si>
    <t>Cannon BLK 1 LT,  Solon,  OH</t>
  </si>
  <si>
    <t>Brunswick  BLK 1 LT,  Maple Heights,  OH</t>
  </si>
  <si>
    <t>Miles Road BLK 1 LT,  Solon,  OH</t>
  </si>
  <si>
    <t>Gabriella BLK 1 LT,  Parma,  OH</t>
  </si>
  <si>
    <t>Hoertz BLK 1 LT,  Pamra,  OH</t>
  </si>
  <si>
    <t>Hope Heaven BLK 1 LT,  Parma,  OH</t>
  </si>
  <si>
    <t>W. Wallings BLK 1 LT,  Broadview Heights,  OH</t>
  </si>
  <si>
    <t>Berkshire BLK 1 LT,  Gates Mills,  OH</t>
  </si>
  <si>
    <t>Brantwood BLK 1 LT,  Westlake,  OH</t>
  </si>
  <si>
    <t>Smith BLK 1 LT,  Westlake,  OH</t>
  </si>
  <si>
    <t>W. 224 Street BLK 1 LT,  Fariview Park,  OH</t>
  </si>
  <si>
    <t>Walter BLK 1 LT,  North Olmsted,  OH</t>
  </si>
  <si>
    <t>W. 231 BLK 1 LT,  North Olmsted,  OH</t>
  </si>
  <si>
    <t>Orchard BLK 1 LT,  Fairview Park,  OH</t>
  </si>
  <si>
    <t>Overlook Drive BLK 1 LT,  Fairview Park,  OH</t>
  </si>
  <si>
    <t>Westwood BLK 1 LT,  Fairview Park,  OH</t>
  </si>
  <si>
    <t>W. 212 BLK 1 LT,  Fairview Park,  OH</t>
  </si>
  <si>
    <t>Fernwood Drive BLK 1 LT,  Olmsted falls,  OH</t>
  </si>
  <si>
    <t>Arundel BLK 1 LT,  Westlake,  OH</t>
  </si>
  <si>
    <t>Schady BLK 1 LT,  North Olmsted,  OH</t>
  </si>
  <si>
    <t>Elmer BLK 1 LT,  Olmsted Falls,  OH</t>
  </si>
  <si>
    <t>Columbia Road BLK 1 LT,  Olmsted Falls,  OH</t>
  </si>
  <si>
    <t>Bainbridge Road BLK 1 LT,  Solon,  OH</t>
  </si>
  <si>
    <t>Friar BLK 1 LT,  Parma,  OH</t>
  </si>
  <si>
    <t>Dellwood BLK 1 LT,  Parma,  OH</t>
  </si>
  <si>
    <t>Stanfield BLK 1 LT,  Parma,  OH</t>
  </si>
  <si>
    <t>Yorkshire BLK 1 LT,  Parma,  OH</t>
  </si>
  <si>
    <t>Hetzel BLK 1 LT,  Parma,  OH</t>
  </si>
  <si>
    <t>Park Lane BlK 1 LT,  Parma,  OH</t>
  </si>
  <si>
    <t>Laverne BLK 1 LT,  Parma,  OH</t>
  </si>
  <si>
    <t>Laurel Road BLK 1 LT,  INDEPENDENCE,  OH</t>
  </si>
  <si>
    <t>Jonathan Drive BLK 1 LT,  Strongsville,  OH</t>
  </si>
  <si>
    <t>Liggett BLK 1 LT,  Parma,  OH</t>
  </si>
  <si>
    <t>Harvard BLK 1 LT,  Cleveland,  OH</t>
  </si>
  <si>
    <t>Woodcrest BLK 1 LT,  Chagrin Falls,  OH</t>
  </si>
  <si>
    <t>Stearns Road BLK 1 LT,  North Olmsted,  OH</t>
  </si>
  <si>
    <t>Lorain BLK 1 LT,  North Olmsted,  OH</t>
  </si>
  <si>
    <t>Smith Road BLK 1 LT,  Middleburg Heights,  OH</t>
  </si>
  <si>
    <t>Julia BLK 1 LT,  North Royalton,  OH</t>
  </si>
  <si>
    <t>Archmere BLK 1 LT,  Brooklyn,  OH</t>
  </si>
  <si>
    <t>Jacque Road BLK 1 LT,  Strongsville,  OH</t>
  </si>
  <si>
    <t>W 130 Street BLK 1 LT,  North Royalton,  OH</t>
  </si>
  <si>
    <t>E. 95 BLK 1 LT,  Garfield Heights,  OH</t>
  </si>
  <si>
    <t>Bader BLK 1 LT,  Brooklyn Heights,  OH</t>
  </si>
  <si>
    <t>E Ridgewood BLK 1 LT,  Seven Hills,  OH</t>
  </si>
  <si>
    <t>Richmond Road BKL 1 LT,  Bedford,  OH</t>
  </si>
  <si>
    <t>Brainard BLK 1 LT,  Solon,  OH</t>
  </si>
  <si>
    <t>OAKRIDGE BLK 1 LT,  North Royalton,  OH</t>
  </si>
  <si>
    <t>Eldridge BLK 1 LT,  Bedford Heights,  OH</t>
  </si>
  <si>
    <t>Schwab BLK 1 LT,  Parma,  OH</t>
  </si>
  <si>
    <t>Randolph Road BLK 1 LT,  Bedford Heights,  OH</t>
  </si>
  <si>
    <t>Skylark BLK 1 LT,  Parma Heights,  OH</t>
  </si>
  <si>
    <t>Bagley Road BLK 1 LT,  Middleburg Heights,  OH</t>
  </si>
  <si>
    <t>Grayton BLK 1 LT,  Cleveland,  OH</t>
  </si>
  <si>
    <t>1620 E Shaaf Rd,  Brooklyn Heights,  OH</t>
  </si>
  <si>
    <t>Strafford BLK 1 LT,  Strongsville,  OH</t>
  </si>
  <si>
    <t>State Route 82 BLK 1 LT,  North Royalton,  OH</t>
  </si>
  <si>
    <t>Lander BLK 1 LT,  Solon,  OH</t>
  </si>
  <si>
    <t>Turney Road BLK 1 LT,  Maple Heights,  OH</t>
  </si>
  <si>
    <t>Alan Parkway BLK 1 LT,  Middleburg Heights,  OH</t>
  </si>
  <si>
    <t>W. 33 BLK 1 LT,  Cleveland,  OH</t>
  </si>
  <si>
    <t>Lorain Road BLK 1 LT,  North Olmsted,  OH</t>
  </si>
  <si>
    <t>Torrington BLK 1 LT,  Parma,  OH</t>
  </si>
  <si>
    <t>4632 Whitehall Dr,  South Euclid,  OH</t>
  </si>
  <si>
    <t>State Road BLK 1 LT,  Parma,  OH</t>
  </si>
  <si>
    <t>108 Meadow Ln,  Solon,  OH</t>
  </si>
  <si>
    <t>8219 Litto Dr,  Strongsville,  OH</t>
  </si>
  <si>
    <t>37805 Pettibone Rd,  Solon,  OH</t>
  </si>
  <si>
    <t>33130 Wintergreen Dr,  Solon,  OH</t>
  </si>
  <si>
    <t>31300 Naigle Rd,  Bay Village,  OH</t>
  </si>
  <si>
    <t>26963 Westwood Ln,  Olmsted Falls,  OH</t>
  </si>
  <si>
    <t>3547 Riedham Rd,  Shaker Heights,  OH</t>
  </si>
  <si>
    <t>31650 Edgewood Rd,  Pepper Pike,  OH</t>
  </si>
  <si>
    <t>6873 Highland Dr,  Solon,  OH</t>
  </si>
  <si>
    <t>3550 Timberlane Dr,  Solon,  OH</t>
  </si>
  <si>
    <t>4537 Mayfield Rd (549009),  South Euclid,  OH</t>
  </si>
  <si>
    <t>10508 York Rd,  North Royalton,  OH</t>
  </si>
  <si>
    <t>1280 Broadrock Ct,  Parma,  OH</t>
  </si>
  <si>
    <t>14802 Winding Way,  BLK LT 329589,  North Royalton</t>
  </si>
  <si>
    <t>4289 Edgerton Rd,  BLK LT 327490,  North Royalton</t>
  </si>
  <si>
    <t>10501Stone Rd,  BLK LT 341631,  Valley View</t>
  </si>
  <si>
    <t>7801 Valley Villas Dr,  BLK LT 629547,  Parma</t>
  </si>
  <si>
    <t>10501 Baltic Rd,  Cleveland,  OH</t>
  </si>
  <si>
    <t>7889 Gates Mills Blvd,  Gates Mills,  OH</t>
  </si>
  <si>
    <t>3175 Rocky River Dr,  Cleveland,  OH</t>
  </si>
  <si>
    <t>3335 Ardmore Rd,  Shaker Heights,  OH</t>
  </si>
  <si>
    <t>5885 Liberty Rd,  Solon,  OH</t>
  </si>
  <si>
    <t>Genesee BLK 1 LT,  Mayfield Heights,  OH</t>
  </si>
  <si>
    <t>Crestwood BLK 1 LT,  Mayfield Heights,  OH</t>
  </si>
  <si>
    <t>3550 Ridge Rd ,  Brooklyn,  OH</t>
  </si>
  <si>
    <t>Briarcliff BLK 1 LT,  Garfield Heights,  OH</t>
  </si>
  <si>
    <t>Brainard BLK 1 LT,  Beachwood,  OH</t>
  </si>
  <si>
    <t>9310 Memphis Villas S,  Brooklyn,  OH</t>
  </si>
  <si>
    <t>Springfield BLK 1 LT,  Warrensville Heights,  OH</t>
  </si>
  <si>
    <t>Kimberly Drive BLK 1 LT,  Bedford Heights,  OH</t>
  </si>
  <si>
    <t>Maple Drive BLK 1 LT,  Fairview Park,  OH</t>
  </si>
  <si>
    <t>Grayton Rd BLK 1 LT,  Berea,  OH</t>
  </si>
  <si>
    <t>2859 Coventry Rd,  Shaker Heights,  OH</t>
  </si>
  <si>
    <t>4081 Wilmington Rd,  South Euclid,  OH</t>
  </si>
  <si>
    <t>1743 Edgefield Rd,  Lyndhurst,  OH</t>
  </si>
  <si>
    <t>Fairtree Rd BLK 1 LT,  Bedford Heights,  OH</t>
  </si>
  <si>
    <t>6461 Longridge Rd,  Mayfield Heights,  OH</t>
  </si>
  <si>
    <t>Perkins BLK  1 LT,  Bedford Heights,  OH</t>
  </si>
  <si>
    <t>1 Brandywood Dr,  Pepper Pike,  OH</t>
  </si>
  <si>
    <t>17874 Meadow Park Dr,  Walton Hills,  OH</t>
  </si>
  <si>
    <t>6834 Smith Rd.,  Middleburg Heights,  OH</t>
  </si>
  <si>
    <t>2790 W Edgerton Rd,  Broadview Heights,  OH</t>
  </si>
  <si>
    <t>10601 Ridge Rd,  North Royalton,  OH</t>
  </si>
  <si>
    <t>2679 Royalwood Rd,  Broadview Heights,  OH</t>
  </si>
  <si>
    <t>6101 Miller Rd,  Brecksville,  OH</t>
  </si>
  <si>
    <t>1285 W 114 St,  Cleveland,  OH</t>
  </si>
  <si>
    <t>10306 Greenhaven Pkwy,  Brecksville,  OH</t>
  </si>
  <si>
    <t>8954 Royalwood Rd,  North Royalton,  OH</t>
  </si>
  <si>
    <t>3266 Vezber Dr,  Seven Hills,  OH</t>
  </si>
  <si>
    <t>8161 Wyatt Rd,  Broadview Heights,  OH</t>
  </si>
  <si>
    <t>7500 Brandywood Rd,  Hudson,  OH</t>
  </si>
  <si>
    <t>8439 Summer Rd,  Macedonia,  OH</t>
  </si>
  <si>
    <t>904 W 130 St,  Brunswick,  OH</t>
  </si>
  <si>
    <t>500 Inverlane Rd,  Northfield,  OH</t>
  </si>
  <si>
    <t>1610 S Carpenter Rd,  Brunswick,  OH</t>
  </si>
  <si>
    <t>4708 1/2 Townsend Rd,  Richfield,  OH</t>
  </si>
  <si>
    <t>196 Judita Dr,  Brunswick,  OH</t>
  </si>
  <si>
    <t>455 Westwood Ave,  Brunswick,  OH</t>
  </si>
  <si>
    <t>168 Boston Rd,  Hinckley,  OH</t>
  </si>
  <si>
    <t>12 Clearwater Dr,  Brunswick,  OH</t>
  </si>
  <si>
    <t>7 Pepperwood Lane,  Pepper Pike,  OH</t>
  </si>
  <si>
    <t>12933 Schreiber Rd,  Valley View,  OH</t>
  </si>
  <si>
    <t>34765 Sherwood Drive,  Solon,  OH</t>
  </si>
  <si>
    <t>3181 Fairmount Blvd,  Cleveland Heights,  OH</t>
  </si>
  <si>
    <t>9371 Usher Road,  Olmsted Falls,  OH</t>
  </si>
  <si>
    <t>5946 Columbia Road,  North Olmsted,  OH</t>
  </si>
  <si>
    <t>502 Jeanette Drive,  Richmond Heights,  OH</t>
  </si>
  <si>
    <t>4194 Wooster Rd,  Fairview Park,  OH</t>
  </si>
  <si>
    <t>7464 Midland Rd,  Independence,  OH</t>
  </si>
  <si>
    <t>17200 Brookpark Rd,  Cleveland,  OH</t>
  </si>
  <si>
    <t>5760 Sterling Ave,  Cleveland,  OH</t>
  </si>
  <si>
    <t xml:space="preserve">W. 155 St / Montrose,  , </t>
  </si>
  <si>
    <t>1397 S. Belvoir Blvd,  South Euclid,  OH</t>
  </si>
  <si>
    <t>3481 Fulton Rd,  Cleveland,  OH</t>
  </si>
  <si>
    <t>1653 S. Belvoir Blvd,  South Euclid,  OH</t>
  </si>
  <si>
    <t>10925 Lake Ave,  Cleveland,  OH</t>
  </si>
  <si>
    <t>2051 S. Belvoir Blvd,  South Euclid,  OH</t>
  </si>
  <si>
    <t>14001 Brookpark Rd,  Brook Park,  OH</t>
  </si>
  <si>
    <t>1809 S. Belvoir Blvd,  South Euclid,  OH</t>
  </si>
  <si>
    <t>12200 Kirton Ave (Park),  Cleveland,  OH</t>
  </si>
  <si>
    <t>25440 Harvard Rd,  Highland Hills,  OH</t>
  </si>
  <si>
    <t>Account Name Code</t>
  </si>
  <si>
    <t>UOM</t>
  </si>
  <si>
    <t>kWh</t>
  </si>
  <si>
    <t>110144541650</t>
  </si>
  <si>
    <t>CE-TRFD</t>
  </si>
  <si>
    <t>CE Trf Ltg DS</t>
  </si>
  <si>
    <t xml:space="preserve">Meter Code </t>
  </si>
  <si>
    <t>Meter Name</t>
  </si>
  <si>
    <t>Air Quality (Emery Rd) - Illum Co</t>
  </si>
  <si>
    <t>Air Quality (Emery Rd) - Illum Co 2</t>
  </si>
  <si>
    <t>Blossom Hill Towers - IllumCo</t>
  </si>
  <si>
    <t>Blossom Hill Towers - IllumCo POL</t>
  </si>
  <si>
    <t>Camp George L. Forbes - IllumCo 1</t>
  </si>
  <si>
    <t>Camp George L. Forbes - IllumCo/POL 2</t>
  </si>
  <si>
    <t>Cedar Winchester Pump Station - IllumCo</t>
  </si>
  <si>
    <t>Cedar Winchester Pump Station - IllumCo 2</t>
  </si>
  <si>
    <t>Crown Water Treatment Plant - IllumCo 1</t>
  </si>
  <si>
    <t>Crown Water Treatment Plant - IllumCo 2</t>
  </si>
  <si>
    <t>Crown Water Treatment Plant - IllumCo/POL</t>
  </si>
  <si>
    <t>East 37 Pump Station - IllumCo</t>
  </si>
  <si>
    <t>East 37 Pump Station - IllumCo2</t>
  </si>
  <si>
    <t>Green Pump Station/Tanks Control - IllumCo</t>
  </si>
  <si>
    <t>Green Road Pump Station/Tanks - IllumCo 2</t>
  </si>
  <si>
    <t>Harvard Yard (Prop Mgmt Bldg 2) - IllumCo 2</t>
  </si>
  <si>
    <t>Harvard Yard (Prop Mgmt Bldg 2) - IllumCo 3</t>
  </si>
  <si>
    <t>Harvard Yard (Water) - IllumCo 2</t>
  </si>
  <si>
    <t>Harvard Yard (Water) - IllumCo 4</t>
  </si>
  <si>
    <t>Highland Hills Golf Course Clubhouse - IllumCo3</t>
  </si>
  <si>
    <t>Highland Hills Golf Course Clubhouse - IllumCo4</t>
  </si>
  <si>
    <t>Highland Hills Golf Course Clubhouse - POL1</t>
  </si>
  <si>
    <t>Independence Pump Station - IllumCo</t>
  </si>
  <si>
    <t>Independence Pump Station - IllumCo 2</t>
  </si>
  <si>
    <t>Keller Water Towers - OhEd 1</t>
  </si>
  <si>
    <t>Keller Water Towers - OhEd 3</t>
  </si>
  <si>
    <t>Lorain Station - IllumCo</t>
  </si>
  <si>
    <t>Lorain Station - IllumCo 2</t>
  </si>
  <si>
    <t>MS-1 - IllumCo1</t>
  </si>
  <si>
    <t>MS-1 - IllumCo2</t>
  </si>
  <si>
    <t>MS-2 - IllumCo1</t>
  </si>
  <si>
    <t>MS-2 - IllumCo2</t>
  </si>
  <si>
    <t>Parma Pump Station/Control Center - Illum Co 3</t>
  </si>
  <si>
    <t>Parma Pump Station/Control Center - IllumCo 4</t>
  </si>
  <si>
    <t>Shepard Pump Station - Ohio Edison 1</t>
  </si>
  <si>
    <t>Shepard Pump Station - Ohio Edison 2</t>
  </si>
  <si>
    <t>Accounts with Multiple Meter Data</t>
  </si>
  <si>
    <t>kW</t>
  </si>
  <si>
    <t>44128-5721</t>
  </si>
  <si>
    <t>44212-2513</t>
  </si>
  <si>
    <t>N/A</t>
  </si>
  <si>
    <t>Fund</t>
  </si>
  <si>
    <t>Sub-fund</t>
  </si>
  <si>
    <t>Dept</t>
  </si>
  <si>
    <t>Unit</t>
  </si>
  <si>
    <t>001</t>
  </si>
  <si>
    <t>11</t>
  </si>
  <si>
    <t>2002</t>
  </si>
  <si>
    <t>55</t>
  </si>
  <si>
    <t>58</t>
  </si>
  <si>
    <t>2004</t>
  </si>
  <si>
    <t>70</t>
  </si>
  <si>
    <t>00</t>
  </si>
  <si>
    <t>88</t>
  </si>
  <si>
    <t>01</t>
  </si>
  <si>
    <t>04</t>
  </si>
  <si>
    <t>7008</t>
  </si>
  <si>
    <t>05</t>
  </si>
  <si>
    <t>06</t>
  </si>
  <si>
    <t>2003</t>
  </si>
  <si>
    <t>50</t>
  </si>
  <si>
    <t>7016</t>
  </si>
  <si>
    <t>09</t>
  </si>
  <si>
    <t>03</t>
  </si>
  <si>
    <t>17</t>
  </si>
  <si>
    <t>02</t>
  </si>
  <si>
    <t>6002</t>
  </si>
  <si>
    <t>07</t>
  </si>
  <si>
    <t>7017</t>
  </si>
  <si>
    <t>60</t>
  </si>
  <si>
    <t>7012</t>
  </si>
  <si>
    <t>15</t>
  </si>
  <si>
    <t>52</t>
  </si>
  <si>
    <t>Intended Rate Code</t>
  </si>
  <si>
    <t>Sub Fund</t>
  </si>
  <si>
    <t>Dept.</t>
  </si>
  <si>
    <t>27149 Cedar Rd Beachwood Oh 4112</t>
  </si>
  <si>
    <t># DIVISION OF PARKS - E 71ST ST A/L-PL CLEVELAND OH 44105</t>
  </si>
  <si>
    <t>DIVISION OF ACCTS - 2710 N PARK BLVD CLEVELAND HEIGHTS OH 44118</t>
  </si>
  <si>
    <t># DIVISION OF PARKS - W 128TH ST OAL CLEVELAND OH 44111</t>
  </si>
  <si>
    <t># DIV OF REC DEPT PUBLIC - DAVINWOOD DR POL CLEVELAND OH 44135</t>
  </si>
  <si>
    <t>DIVISION OF ACCTS - 4095 GREEN RD A/L BEACHWOOD OH 44122</t>
  </si>
  <si>
    <t>DIVISION OF ACCTS - 2051 S BELVOIR BLVD SOUTH EUCLID OH 44121</t>
  </si>
  <si>
    <t>6388 Riverside Dr. Hopk</t>
  </si>
  <si>
    <t>DIVISION OF ACCTS - 17823 S MARGINAL RD VALVE LAKEWOOD OH 44107</t>
  </si>
  <si>
    <t># FIRE DEPT, CO43 - 4525 ROCKY RIVER DR POL CLEVELAND OH 44135</t>
  </si>
  <si>
    <t>DIVISION OF ACCTS - PORT AVE POL CLEVELAND OH 44104</t>
  </si>
  <si>
    <t># GLENVILLE YARDS - 10801 LEUER AVE POL CLEVELAND OH 44108</t>
  </si>
  <si>
    <t>DIVISION OF ACCTS - 1653 S BELVOIR BLVD SOUTH EUCLID OH 44121</t>
  </si>
  <si>
    <t>DIVISION OF ACCTS - 1809 S BELVOIR BLVD SOUTH EUCLID OH 44121</t>
  </si>
  <si>
    <t>18029 Parkmount Ave Cleveland OH 44135</t>
  </si>
  <si>
    <t>14554 LORAIN AVE DIV OF CLEVELAND OH 44111</t>
  </si>
  <si>
    <t>MONTROSE AVE IMPETT CLEVELAND OH 44111</t>
  </si>
  <si>
    <t>DIVISION OF ACCTS - 5835 HARPER RD VAULT SOLON OH 44139</t>
  </si>
  <si>
    <t>CLAGUE RD PMP BAY VILLAGE OH 44140</t>
  </si>
  <si>
    <t>Impett Park W. 155 &amp; Montrose</t>
  </si>
  <si>
    <t>17902 LORAIN AVE RR CLEVELAND OH 44111</t>
  </si>
  <si>
    <t>4302 W 197th ST CLEVELAND OH 44135</t>
  </si>
  <si>
    <t xml:space="preserve">ENERGY OFFICE - 16750 PURITAS AVE CLEVELAND OH 44135 </t>
  </si>
  <si>
    <t>4525 ROCKY RIVER DR DIV OF CLEVELAND OH 44135</t>
  </si>
  <si>
    <t>15639 LORAIN AVE CLEVELAND OH 44111</t>
  </si>
  <si>
    <t>3550 GREEN RD HIGHLA BEACHWOOD OH 44122</t>
  </si>
  <si>
    <t>16750 PURITAS AVE POOL CLEVELAND OH 44135</t>
  </si>
  <si>
    <t># CLEVE DIV OF PORTS - 5501 ROCKY RIVER DR POL CLEVELAND OH 44135</t>
  </si>
  <si>
    <t># DEPT PUB SAFETY - 4300 BRADLEY RD OAL CLEVELAND OH 44109</t>
  </si>
  <si>
    <t>DIVISION OF ACCTS - 4960 GRAYTON RD CLEVELAND OH 44135</t>
  </si>
  <si>
    <t>DIVISION OF ACCTS - 4852 ROCKY RIVER DR LIGHTS CLEVELAND OH 44111</t>
  </si>
  <si>
    <t>DIVISION OF ACCTS - 19619 MAPLEWOOD AVE CLEVELAND OH 44135</t>
  </si>
  <si>
    <t>680 E 113th ST POL CLEVELAND OH 44108</t>
  </si>
  <si>
    <t>DIVISION OF ACCTS - BROOKPARK RD CLEVELAND OH 44142</t>
  </si>
  <si>
    <t>DIV OF WATER - 1800 BASSETT RD WESTLAKE OH 44145</t>
  </si>
  <si>
    <t>St. Michaels- CORRECTION  address is w hanger rd dopler radar per nagel charge airport</t>
  </si>
  <si>
    <t>18014 Business Park</t>
  </si>
  <si>
    <t>CITY FARM - 4041 NORTHFIELD RD WARRENSVILLE HTS OH 44122</t>
  </si>
  <si>
    <t>DIVISION OF ACCTS - 4324 GREEN RD HIGHLAND HILLS OH 44122</t>
  </si>
  <si>
    <t>DEPT OF PUBLIC PRO - 20906 CHAGRIN BLVD HIGHLAND HILLS OH 44122</t>
  </si>
  <si>
    <t>DIVISION OF ACCTS - 1397 S BELVOIR BLVD SOUTH EUCLID OH 44121</t>
  </si>
  <si>
    <t>DIVISION OF ACCTS - 25100 CHAGRIN BLVD BEACHWOOD OH 44122</t>
  </si>
  <si>
    <t>HIGHLAND PARK GOLF COURSE - 22100 CHAGRIN BLVD BEACHWOOD OH 44122</t>
  </si>
  <si>
    <t>16311 BROOKPARK RD BROOK PARK OH 44142</t>
  </si>
  <si>
    <t>DIVISION OF ACCTS - W HANGER RD AIRPT CLEVELAND OH 44135</t>
  </si>
  <si>
    <t># FIRE STATION 28 - 310 CARNEGIE AVE POL CLEVELAND OH 44115</t>
  </si>
  <si>
    <t># HOUSE OF CORRECTIONS - 4041 NORTHFIELD RD POL WARRENSVILLE HTS OH 44128</t>
  </si>
  <si>
    <t>DIVISION OF RECREATION - 16814 TARKINGTON AVE CLEVELAND OH 44128</t>
  </si>
  <si>
    <t>DIVISION OF WATER - STEARNS RD CLEVELAND OH 44106</t>
  </si>
  <si>
    <t>DIVISION OF ACCTS - 6800 ENGLE RD WATR MIDDLEBURG HTS OH 44130</t>
  </si>
  <si>
    <t>18640 PEARL RD STRONGSVILLE OH 44136</t>
  </si>
  <si>
    <t>LUKE EASTER PARK - 10520 KINSMAN RD CLEVELAND OH 44104</t>
  </si>
  <si>
    <t># WEST PARK SERVICE STA - 4514 W 130TH ST POL CLEVELAND OH 44135</t>
  </si>
  <si>
    <t># HOUGH MULTI-PURPOSE CENT - 8555 HOUGH AVE POL CLEVELAND OH 44106</t>
  </si>
  <si>
    <t>DIVISION OF WATER - E 105TH ST CLEVELAND OH 44104</t>
  </si>
  <si>
    <t># DIVISION OF SAFETY - 1609 E 21ST POL CLEVELAND OH 44114</t>
  </si>
  <si>
    <t># DIV OF WASTE COLL - 1781 E 27TH ST POL CLEVELAND OH 44114</t>
  </si>
  <si>
    <t>DIVISION OF WATER - OAKES RD A/L BRECKSVILLE OH 44141</t>
  </si>
  <si>
    <t>DIVISION OF ACCTS - 3140 N PARK BLVD WATER CLEVELAND HEIGHTS OH 44118</t>
  </si>
  <si>
    <t>13898 FAIRHILL RD SHAKER HEIGHTS OH 44120</t>
  </si>
  <si>
    <t>12200 KIRTON AVE POL CLEVELAND OH 44135</t>
  </si>
  <si>
    <t>E 79TH ST CLEVELAND OH 44103</t>
  </si>
  <si>
    <t>E 74TH ST CLEVELAND OH 44103</t>
  </si>
  <si>
    <t>ENERGY OFFICE - 11501 BROOKPARK RD PARMA OH 44130</t>
  </si>
  <si>
    <t>14001 BROOKPARK RD BROOK PARK OH 44142</t>
  </si>
  <si>
    <t>CHIEF AUDITOR - 18778 ROYALTON RD W STRONGSVILLE OH 44136</t>
  </si>
  <si>
    <t>22100 Chargin Blvd Highland Hill OH 44122</t>
  </si>
  <si>
    <t>12002 Mayfield Rd.Cleveland Ht.OH 44114</t>
  </si>
  <si>
    <t>4960 Rocky River Dr. Cleveland OH 44135</t>
  </si>
  <si>
    <t>14105 1/2 KINSMAN RD TRAFFIC CLEVE OH</t>
  </si>
  <si>
    <t>14000 1/2 KINSMAN RD TRAFFIC CLEVE OH</t>
  </si>
  <si>
    <t>0000 Carnegie Ave Cleveland OH 44106</t>
  </si>
  <si>
    <t>13801 Superior Rd Pump S, East Cleve OH</t>
  </si>
  <si>
    <t>9371 Usher Rd, Olmsted Falls OH 44138</t>
  </si>
  <si>
    <t>8550 Union Ave Itron, Cleve OH 44105</t>
  </si>
  <si>
    <t>5946 Columbia Rd North Olmsted OH 44070</t>
  </si>
  <si>
    <t>4930 Dover Center rd, North Olmsted Oh</t>
  </si>
  <si>
    <t>502 Jeannette Dr. Richm ond Heights OH 44143</t>
  </si>
  <si>
    <t>1596 Wood Rd, Cleveland Heights, OH 44121</t>
  </si>
  <si>
    <t>2361 Northland Ave. Lakewood OH 44107</t>
  </si>
  <si>
    <t>14856 Alger Rd. Cleveland OH 4111</t>
  </si>
  <si>
    <t>12757 Cedar Rd. Cleveland Hts. OH 44106</t>
  </si>
  <si>
    <t>14506 Roxboro Ave, Cleveland OH 44111</t>
  </si>
  <si>
    <t>14026 Clairview Ave, Cleveland OH 44111</t>
  </si>
  <si>
    <t>3040 W. 159th STR. Cleveland OH 44107</t>
  </si>
  <si>
    <t>14027 Lakewood Heights Blvd Cleveland OH 4410</t>
  </si>
  <si>
    <t>18235 Brrokpark Rd Cleveland OH 44128</t>
  </si>
  <si>
    <t>21400 Chagrin Blvd Cleveland Oh 44122</t>
  </si>
  <si>
    <t>2480 E55th Str Cleveland OH 44104</t>
  </si>
  <si>
    <t>3207 W.159th Str. Cleveland OH 44111</t>
  </si>
  <si>
    <t>2191 E 19th Str Cleveland OH 44115</t>
  </si>
  <si>
    <t>920</t>
  </si>
  <si>
    <t>3351 Regent Rd Cleveland, OH44127</t>
  </si>
  <si>
    <t># DIV OF ACCTS-PLAYGROUN - DRAKEFIELD AVE CLEVELAND OH 44111</t>
  </si>
  <si>
    <t>1515 MERWIN ST POL CLEVELAND OH 44113</t>
  </si>
  <si>
    <t>DIV OF REC - 3034 E 63TH ST  CLEVELAND OH 44105</t>
  </si>
  <si>
    <t># PARKS MAINTENANCE DEPT - 11800 BUCKEYE RD POL CLEVELAND OH 44120</t>
  </si>
  <si>
    <t># DIVISION OF WATER - 4095 GREEN RD POL WARRENSVILLE HTS OH 44128</t>
  </si>
  <si>
    <t># CLEVE CITY FARM - 4041 NORTHFIELD RD POL WARRENSVILLE HTS OH 44128</t>
  </si>
  <si>
    <t># DIV OF PARKS - 25440 HARVARD AVE POL HIGHLAND HILLS OH 44122</t>
  </si>
  <si>
    <t>PUMPING STATION - 2820 E 37TH ST PMP CLEVELAND OH 44115</t>
  </si>
  <si>
    <t>DIVISION OF WATER &amp; HEAT 6313 MERKLE AVE PARMA OH 44129</t>
  </si>
  <si>
    <t>2151 W 3RD ST.</t>
  </si>
  <si>
    <t>6524 CENTRAL AVE POL CLEVELAND OH 44104</t>
  </si>
  <si>
    <t># DEPT-PUBLIC HEALTH &amp; W - 8400 HOUGH AVE CLEVELAND OH 44106</t>
  </si>
  <si>
    <t>E 53RD ST WATER CLEVELND OH 44103</t>
  </si>
  <si>
    <t>COMMUNITY DEVELOPMENT - 7300 PLATT AVE POL CLEVELAND OH 44104</t>
  </si>
  <si>
    <t>1701 LAKESIDE AVE GATE CLEVELAND OH 44114</t>
  </si>
  <si>
    <t>E 55TH ST PKG LO CLEVELAND OH 44105</t>
  </si>
  <si>
    <t>E 38TH ST POL CLEVELAND OH 44115</t>
  </si>
  <si>
    <t># DIV PARK MAINTENANCE - 7200 CARSON AVE CLEVELAND OH 44104</t>
  </si>
  <si>
    <t># POLICE COMMUNICATIONS - EAST BLVD POL CLEVELAND OH 44106</t>
  </si>
  <si>
    <t># WOODLAND HILLS PARK - 11600 MELBA AVE POL CLEVELAND OH 44104</t>
  </si>
  <si>
    <t>205 SAINT CLAIR AVE W CLEVELAND OH 44113</t>
  </si>
  <si>
    <t>12200 KIRTON AVE PARK CLEVELAND OH 44135</t>
  </si>
  <si>
    <t>25200 HARVARD AVE COML A WARRENSVILLE HTS OH 44122</t>
  </si>
  <si>
    <t>Kerruish Park - TARKINGTON AVE POL CLEVELAND OH 44128</t>
  </si>
  <si>
    <t># DIV OF H&amp;W HSC CORR - 4041 NORTHFIELD RD POL WARRENSVILLE HTS OH 44128</t>
  </si>
  <si>
    <t>CAMP CLEVELAND - 25440 HARVARD RD HIGHLAND HILLS OH 44122</t>
  </si>
  <si>
    <t>CAMP FORBES - 25440 HARVARD AVE HIGHLAND HILLS OH 44122</t>
  </si>
  <si>
    <t>25440 HARVARD AVE HIGHLAND HILLS OH 44122</t>
  </si>
  <si>
    <t>FIRE DEPT - 12631 BELLAIRE RD CLEVELAND OH 44135</t>
  </si>
  <si>
    <t>2690 W 7th ST CLEVELAND OH 44113</t>
  </si>
  <si>
    <t># DISCOVERY PLAYGROUND - AUDUBON BLVD CLEVELAND OH 44104</t>
  </si>
  <si>
    <t>2690 W 7TH POL</t>
  </si>
  <si>
    <t>DIVISION OF ACCOUNTS - 1210 RIVER RD LIFT B CLEVELAND OH 44113</t>
  </si>
  <si>
    <t>2690 W 7th ST DOG KE CLEVELAND OH 44113</t>
  </si>
  <si>
    <t>CHIEF AUDITOR - 9040 HIGHLAND DR BRECKSVILLE OH 44141</t>
  </si>
  <si>
    <t>14550 LORAIN AVE POL CLEVELAND OH 44111</t>
  </si>
  <si>
    <t>3481 FULTON RD CLEVELAND OH 44109</t>
  </si>
  <si>
    <t># Impett Park - 3180 W 153rd ST POL CLEVELAND OH 44111</t>
  </si>
  <si>
    <t>DIVISION OF ACCOUNTS - W 14th ST A/L CLEVELAND OH 44109</t>
  </si>
  <si>
    <t># Impett Park - 15360 MONTROSE AVE POL CLEVELAND OH 44111</t>
  </si>
  <si>
    <t>#Division of Water - 4602 HARVARD AVE POL NEWBURGH HTS OH 44105</t>
  </si>
  <si>
    <t>#Barkwill - BARKWILL PARK CLEVELAND OH 44127</t>
  </si>
  <si>
    <t># SERVC DEPT/ATT ENERGY OF -  DOLLOFF RD WAR MO CLEVELAND OH 44127</t>
  </si>
  <si>
    <t>MUNN RD POL CLEVELAND OH 44111</t>
  </si>
  <si>
    <t>4444 W 11th ST DIV OF CLEVELAND OH 44109</t>
  </si>
  <si>
    <t>2470 W 7th ST POL CLEVELAND OH 44113</t>
  </si>
  <si>
    <t>4312 W197th ST CLEVELAND OH 44113</t>
  </si>
  <si>
    <t>GLNDALE/E 149 POL CLEVELAND OH 44105</t>
  </si>
  <si>
    <t># IRMA PLAYGROUND - IRMA AVE POL CLEVELAND OH 44105</t>
  </si>
  <si>
    <t>11205 EGDEWATER DR CLEVELAND OH 44102</t>
  </si>
  <si>
    <t>10925 LAKE AVE CLEVELAND OH 44102</t>
  </si>
  <si>
    <t>11601 LAKE AVE CLEVELAND OH 44102</t>
  </si>
  <si>
    <t>4235 BRADLEY RD DIV OF CLEVELAND OH 44109</t>
  </si>
  <si>
    <t>AUTO POUND 5 - 4300 BRADLEY RD CLEVELAND OH 44109</t>
  </si>
  <si>
    <t>DIVISION OF ACCTS - 4300 BRADLEY RD CLEVELAND OH 44109</t>
  </si>
  <si>
    <t>4600 HARVARD AVE NEWBURGH HTS OH 44105</t>
  </si>
  <si>
    <t>DIVISION OF ACCTS - 4600 HARVARD AVE NEWBURGH HTS OH 44105</t>
  </si>
  <si>
    <t>4150 E.49TH ST</t>
  </si>
  <si>
    <t>10821 BALTIC RD POL CLEVELAND OH 44102</t>
  </si>
  <si>
    <t>4150 E 49TH ST CLEVELAND OH 44105</t>
  </si>
  <si>
    <t>RAINBOW AVE POL CLEVELAND OH 44121</t>
  </si>
  <si>
    <t>TUCKAHOE AVE CLEVELAND OH 44111</t>
  </si>
  <si>
    <t>PURITAS AVE POL CLEVELAND OH 44135</t>
  </si>
  <si>
    <t>13402 PURITAS  AVE POL</t>
  </si>
  <si>
    <t>EDGECLIFF AVE CLEVELAND OH 44111</t>
  </si>
  <si>
    <t># RECREATION DEPT - 1958 W 45TH ST POL CLEVELAND OH 44102</t>
  </si>
  <si>
    <t>DIVISION OF ACCOUNTS - 601 LAKESIDE AVE STREET CLEVELAND OH 44114</t>
  </si>
  <si>
    <t>601 LAKESIDE AVE CLEVELAND OH 44114</t>
  </si>
  <si>
    <t>230 W HURON RD CLEVELAND OH 44113</t>
  </si>
  <si>
    <t>230 HURON RD CLEVELAND OH 44113</t>
  </si>
  <si>
    <t>4514 W 130th St. Cleve Oh 44135</t>
  </si>
  <si>
    <t>15980 Ridge Rd. No Royalton Oh 44133</t>
  </si>
  <si>
    <t>0000 Shaker Square Cleveland Oh 44120</t>
  </si>
  <si>
    <t xml:space="preserve">4021 E 64th St. Pool </t>
  </si>
  <si>
    <t>25609Emery Rd. Warrenville Hts.,OH</t>
  </si>
  <si>
    <t>213</t>
  </si>
  <si>
    <t>DEPT OF PORT CONTR - 5501 ROCKY RIVER DR HOPKIN CLEVELAND OH 44135</t>
  </si>
  <si>
    <t>955 CLAGUE RD A/L WESTLAKE OH 44145</t>
  </si>
  <si>
    <t>Street lights</t>
  </si>
  <si>
    <t>OVER 100K ACCOUNTS</t>
  </si>
  <si>
    <t>110093527486</t>
  </si>
  <si>
    <t>110133936333</t>
  </si>
  <si>
    <t>S324362402</t>
  </si>
  <si>
    <t>Demand</t>
  </si>
  <si>
    <t xml:space="preserve"> CONSUMPTION INFORMATION (Feb 2022-Jan 2023)</t>
  </si>
  <si>
    <t>Annual Usage - Direct Energy (Sept2021-Aug2022)
(kWh)</t>
  </si>
  <si>
    <t>Feb 2022-Jan 2023</t>
  </si>
  <si>
    <t>Feb 2021 - 
Jan 2022</t>
  </si>
  <si>
    <t>5002645843</t>
  </si>
  <si>
    <t>2092356</t>
  </si>
  <si>
    <t>83141</t>
  </si>
  <si>
    <t>5002569812</t>
  </si>
  <si>
    <t>5002368139</t>
  </si>
  <si>
    <t>5002368141</t>
  </si>
  <si>
    <t>5002340870</t>
  </si>
  <si>
    <t>5002340880</t>
  </si>
  <si>
    <t>5002205096</t>
  </si>
  <si>
    <t>5002205094</t>
  </si>
  <si>
    <t>5002368187</t>
  </si>
  <si>
    <t>5003020209</t>
  </si>
  <si>
    <t>834737241</t>
  </si>
  <si>
    <t>5003055392</t>
  </si>
  <si>
    <t>5002958320</t>
  </si>
  <si>
    <t>5002956851</t>
  </si>
  <si>
    <t>5002958434</t>
  </si>
  <si>
    <t>5003020135</t>
  </si>
  <si>
    <t>5003020134</t>
  </si>
  <si>
    <t>5000292337</t>
  </si>
  <si>
    <t>5002368168</t>
  </si>
  <si>
    <t>902019976</t>
  </si>
  <si>
    <t>902019973</t>
  </si>
  <si>
    <t>5002996599</t>
  </si>
  <si>
    <t>5002996646</t>
  </si>
  <si>
    <t>5002965278</t>
  </si>
  <si>
    <t>5002965279</t>
  </si>
  <si>
    <t>From Internal Departments</t>
  </si>
  <si>
    <t>002</t>
  </si>
  <si>
    <t>10044 Sherpard Road,Macedonia ,44056</t>
  </si>
  <si>
    <t>14509 Lakewood Heights Blvd St Lt,Lakewood,44107</t>
  </si>
  <si>
    <t>13933 Lakewood Heights Blvd,,</t>
  </si>
  <si>
    <t>2726 E 79th St,,</t>
  </si>
  <si>
    <t>Billed Peak Demand (EnergyCAP)
(kW)</t>
  </si>
  <si>
    <r>
      <rPr>
        <b/>
        <sz val="11"/>
        <color rgb="FFFF0000"/>
        <rFont val="Calibri"/>
        <family val="2"/>
        <scheme val="minor"/>
      </rPr>
      <t>Average Annual  (Or PEAK) Billed Demand  - VERIFY</t>
    </r>
    <r>
      <rPr>
        <b/>
        <sz val="11"/>
        <color theme="1"/>
        <rFont val="Calibri"/>
        <family val="2"/>
        <scheme val="minor"/>
      </rPr>
      <t xml:space="preserve">
(kW)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</si>
</sst>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CBCB"/>
        <bgColor indexed="64"/>
      </patternFill>
    </fill>
    <fill>
      <patternFill patternType="solid">
        <fgColor rgb="FFFEEC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0" fontId="17" fillId="0" borderId="0"/>
  </cellStyleXfs>
  <cellXfs count="153">
    <xf numFmtId="0" fontId="0" fillId="0" borderId="0" xfId="0"/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Continuous" vertical="center"/>
    </xf>
    <xf numFmtId="0" fontId="6" fillId="7" borderId="3" xfId="0" applyFont="1" applyFill="1" applyBorder="1" applyAlignment="1">
      <alignment horizontal="centerContinuous" vertical="center"/>
    </xf>
    <xf numFmtId="0" fontId="6" fillId="7" borderId="4" xfId="0" applyFont="1" applyFill="1" applyBorder="1" applyAlignment="1">
      <alignment horizontal="centerContinuous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6" fillId="3" borderId="9" xfId="0" applyFont="1" applyFill="1" applyBorder="1" applyAlignment="1">
      <alignment horizontal="centerContinuous" vertical="center"/>
    </xf>
    <xf numFmtId="2" fontId="0" fillId="0" borderId="1" xfId="0" applyNumberForma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5" xfId="2" applyNumberFormat="1" applyFont="1" applyFill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Continuous" vertical="center"/>
    </xf>
    <xf numFmtId="0" fontId="7" fillId="11" borderId="11" xfId="0" applyFont="1" applyFill="1" applyBorder="1" applyAlignment="1">
      <alignment horizontal="centerContinuous" vertical="center"/>
    </xf>
    <xf numFmtId="0" fontId="6" fillId="12" borderId="3" xfId="0" applyFont="1" applyFill="1" applyBorder="1" applyAlignment="1">
      <alignment horizontal="centerContinuous" vertical="center"/>
    </xf>
    <xf numFmtId="0" fontId="7" fillId="12" borderId="7" xfId="0" applyFont="1" applyFill="1" applyBorder="1" applyAlignment="1">
      <alignment horizontal="centerContinuous" vertical="center"/>
    </xf>
    <xf numFmtId="0" fontId="7" fillId="12" borderId="4" xfId="0" applyFont="1" applyFill="1" applyBorder="1" applyAlignment="1">
      <alignment horizontal="centerContinuous" vertical="center"/>
    </xf>
    <xf numFmtId="0" fontId="2" fillId="13" borderId="5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Continuous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Continuous" vertical="center"/>
    </xf>
    <xf numFmtId="0" fontId="2" fillId="13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13" borderId="1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Border="1"/>
    <xf numFmtId="0" fontId="2" fillId="8" borderId="5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5" fillId="0" borderId="1" xfId="0" applyFont="1" applyBorder="1"/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5" fillId="0" borderId="1" xfId="0" applyFont="1" applyFill="1" applyBorder="1"/>
    <xf numFmtId="49" fontId="5" fillId="0" borderId="1" xfId="0" applyNumberFormat="1" applyFont="1" applyBorder="1" applyAlignment="1">
      <alignment horizontal="left"/>
    </xf>
    <xf numFmtId="0" fontId="5" fillId="0" borderId="16" xfId="0" applyFont="1" applyBorder="1"/>
    <xf numFmtId="0" fontId="0" fillId="0" borderId="16" xfId="0" applyFont="1" applyBorder="1" applyAlignment="1">
      <alignment horizontal="left"/>
    </xf>
    <xf numFmtId="49" fontId="0" fillId="0" borderId="16" xfId="0" applyNumberFormat="1" applyFont="1" applyBorder="1" applyAlignment="1">
      <alignment horizontal="left"/>
    </xf>
    <xf numFmtId="0" fontId="5" fillId="0" borderId="1" xfId="3" applyFont="1" applyBorder="1"/>
    <xf numFmtId="0" fontId="5" fillId="0" borderId="1" xfId="3" applyFont="1" applyBorder="1" applyAlignment="1">
      <alignment horizontal="left"/>
    </xf>
    <xf numFmtId="49" fontId="5" fillId="0" borderId="1" xfId="3" applyNumberFormat="1" applyFont="1" applyBorder="1" applyAlignment="1">
      <alignment horizontal="left"/>
    </xf>
    <xf numFmtId="0" fontId="5" fillId="0" borderId="1" xfId="3" applyFont="1" applyFill="1" applyBorder="1"/>
    <xf numFmtId="49" fontId="5" fillId="0" borderId="1" xfId="3" applyNumberFormat="1" applyFont="1" applyFill="1" applyBorder="1" applyAlignment="1">
      <alignment horizontal="left"/>
    </xf>
    <xf numFmtId="0" fontId="5" fillId="0" borderId="1" xfId="3" applyFont="1" applyFill="1" applyBorder="1" applyAlignment="1">
      <alignment horizontal="left"/>
    </xf>
    <xf numFmtId="4" fontId="5" fillId="0" borderId="1" xfId="3" applyNumberFormat="1" applyFont="1" applyBorder="1"/>
    <xf numFmtId="0" fontId="5" fillId="0" borderId="16" xfId="3" applyFont="1" applyBorder="1"/>
    <xf numFmtId="49" fontId="5" fillId="0" borderId="16" xfId="3" applyNumberFormat="1" applyFont="1" applyBorder="1" applyAlignment="1">
      <alignment horizontal="left"/>
    </xf>
    <xf numFmtId="0" fontId="5" fillId="0" borderId="16" xfId="3" applyFont="1" applyBorder="1" applyAlignment="1">
      <alignment horizontal="left"/>
    </xf>
    <xf numFmtId="0" fontId="0" fillId="0" borderId="1" xfId="0" applyFont="1" applyBorder="1"/>
    <xf numFmtId="0" fontId="0" fillId="0" borderId="16" xfId="0" applyFont="1" applyBorder="1"/>
    <xf numFmtId="49" fontId="5" fillId="0" borderId="16" xfId="0" applyNumberFormat="1" applyFont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5" fillId="0" borderId="1" xfId="0" quotePrefix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4" applyNumberFormat="1" applyFont="1" applyFill="1" applyBorder="1" applyAlignment="1">
      <alignment horizontal="left"/>
    </xf>
    <xf numFmtId="0" fontId="5" fillId="0" borderId="1" xfId="4" applyNumberFormat="1" applyFont="1" applyFill="1" applyBorder="1" applyAlignment="1">
      <alignment horizontal="left"/>
    </xf>
    <xf numFmtId="0" fontId="5" fillId="0" borderId="1" xfId="4" quotePrefix="1" applyNumberFormat="1" applyFont="1" applyFill="1" applyBorder="1" applyAlignment="1">
      <alignment horizontal="left"/>
    </xf>
    <xf numFmtId="49" fontId="5" fillId="0" borderId="1" xfId="4" quotePrefix="1" applyNumberFormat="1" applyFont="1" applyFill="1" applyBorder="1" applyAlignment="1">
      <alignment horizontal="left"/>
    </xf>
    <xf numFmtId="1" fontId="5" fillId="0" borderId="15" xfId="3" applyNumberFormat="1" applyFont="1" applyBorder="1" applyAlignment="1">
      <alignment horizontal="left"/>
    </xf>
    <xf numFmtId="165" fontId="0" fillId="0" borderId="15" xfId="0" applyNumberFormat="1" applyFont="1" applyBorder="1" applyAlignment="1">
      <alignment horizontal="left"/>
    </xf>
    <xf numFmtId="1" fontId="5" fillId="0" borderId="15" xfId="0" applyNumberFormat="1" applyFont="1" applyBorder="1" applyAlignment="1">
      <alignment horizontal="left"/>
    </xf>
    <xf numFmtId="1" fontId="5" fillId="0" borderId="15" xfId="0" applyNumberFormat="1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4" fontId="0" fillId="0" borderId="5" xfId="2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vertical="center"/>
    </xf>
    <xf numFmtId="44" fontId="0" fillId="0" borderId="0" xfId="4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7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2" builtinId="3"/>
    <cellStyle name="Currency" xfId="4" builtinId="4"/>
    <cellStyle name="Normal" xfId="0" builtinId="0"/>
    <cellStyle name="Normal 2" xfId="3"/>
    <cellStyle name="Normal 2 2" xfId="5"/>
    <cellStyle name="Percent" xfId="1" builtinId="5"/>
  </cellStyles>
  <dxfs count="0"/>
  <tableStyles count="0" defaultTableStyle="TableStyleMedium2" defaultPivotStyle="PivotStyleLight16"/>
  <colors>
    <mruColors>
      <color rgb="FFFEECEC"/>
      <color rgb="FFFDCBCB"/>
      <color rgb="FFFEE6E6"/>
      <color rgb="FFFDC3C3"/>
      <color rgb="FFFEBACC"/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Management/Energy%20Procurement%20Cooperative%202018-2019/IMPLEMENTATION/ELECTRICITY%20PROCUREMENT/2022%20RFP/Accounts%20and%20Data%20Requests/City%20of%20Cleveland_Power_Historical%20Usage(Direct%20Energy)_0405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voice Details"/>
      <sheetName val="Cust Details"/>
      <sheetName val="Rate Class"/>
      <sheetName val="Used Columns"/>
      <sheetName val="LDC No. to Utility Number"/>
    </sheetNames>
    <sheetDataSet>
      <sheetData sheetId="0">
        <row r="4">
          <cell r="C4" t="str">
            <v>LDCAcctNo</v>
          </cell>
          <cell r="D4" t="str">
            <v>Total</v>
          </cell>
        </row>
        <row r="5">
          <cell r="C5" t="str">
            <v>08050873965001343319</v>
          </cell>
          <cell r="D5">
            <v>56800</v>
          </cell>
        </row>
        <row r="6">
          <cell r="C6" t="str">
            <v>08050873984000008909</v>
          </cell>
          <cell r="D6">
            <v>2723196</v>
          </cell>
        </row>
        <row r="7">
          <cell r="C7" t="str">
            <v>08007710581000000743</v>
          </cell>
          <cell r="D7">
            <v>1598797.28</v>
          </cell>
        </row>
        <row r="8">
          <cell r="C8" t="str">
            <v>08007710581360000901</v>
          </cell>
          <cell r="D8">
            <v>2364017.8800000004</v>
          </cell>
        </row>
        <row r="9">
          <cell r="C9" t="str">
            <v>08007710581630000819</v>
          </cell>
          <cell r="D9">
            <v>1543401.48</v>
          </cell>
        </row>
        <row r="10">
          <cell r="C10" t="str">
            <v>08007710581940000643</v>
          </cell>
          <cell r="D10">
            <v>1040217.8300000001</v>
          </cell>
        </row>
        <row r="11">
          <cell r="C11" t="str">
            <v>08007710585001382277</v>
          </cell>
          <cell r="D11">
            <v>6506</v>
          </cell>
        </row>
        <row r="12">
          <cell r="C12" t="str">
            <v>08034810261020002546</v>
          </cell>
          <cell r="D12">
            <v>157495</v>
          </cell>
        </row>
        <row r="13">
          <cell r="C13" t="str">
            <v>08034810265001363366</v>
          </cell>
          <cell r="D13">
            <v>64.240000000000009</v>
          </cell>
        </row>
        <row r="14">
          <cell r="C14" t="str">
            <v>08034810265001363372</v>
          </cell>
          <cell r="D14">
            <v>81.760000000000019</v>
          </cell>
        </row>
        <row r="15">
          <cell r="C15" t="str">
            <v>08034810265001363374</v>
          </cell>
          <cell r="D15">
            <v>64.240000000000009</v>
          </cell>
        </row>
        <row r="16">
          <cell r="C16" t="str">
            <v>08034810265001367236</v>
          </cell>
          <cell r="D16">
            <v>70.080000000000013</v>
          </cell>
        </row>
        <row r="17">
          <cell r="C17" t="str">
            <v>08034810265001385529</v>
          </cell>
          <cell r="D17">
            <v>94</v>
          </cell>
        </row>
        <row r="18">
          <cell r="C18" t="str">
            <v>08034810265001424672</v>
          </cell>
          <cell r="D18">
            <v>445</v>
          </cell>
        </row>
        <row r="19">
          <cell r="C19" t="str">
            <v>08034810265001444133</v>
          </cell>
          <cell r="D19">
            <v>13987</v>
          </cell>
        </row>
        <row r="20">
          <cell r="C20" t="str">
            <v>08034810265001521073</v>
          </cell>
          <cell r="D20">
            <v>1590</v>
          </cell>
        </row>
        <row r="21">
          <cell r="C21" t="str">
            <v>08041187581460094502</v>
          </cell>
          <cell r="D21">
            <v>163555</v>
          </cell>
        </row>
        <row r="22">
          <cell r="C22" t="str">
            <v>08041187581950095266</v>
          </cell>
          <cell r="D22">
            <v>137295</v>
          </cell>
        </row>
        <row r="23">
          <cell r="C23" t="str">
            <v>08041187585000389959</v>
          </cell>
          <cell r="D23">
            <v>20504</v>
          </cell>
        </row>
        <row r="24">
          <cell r="C24" t="str">
            <v>08041187585000389961</v>
          </cell>
          <cell r="D24">
            <v>75843</v>
          </cell>
        </row>
        <row r="25">
          <cell r="C25" t="str">
            <v>08041187585001251707</v>
          </cell>
          <cell r="D25">
            <v>24529</v>
          </cell>
        </row>
        <row r="26">
          <cell r="C26" t="str">
            <v>08041187585001282161</v>
          </cell>
          <cell r="D26">
            <v>63114</v>
          </cell>
        </row>
        <row r="27">
          <cell r="C27" t="str">
            <v>08041187585001299132</v>
          </cell>
          <cell r="D27">
            <v>22906</v>
          </cell>
        </row>
        <row r="28">
          <cell r="C28" t="str">
            <v>08041187585001403598</v>
          </cell>
          <cell r="D28">
            <v>66941</v>
          </cell>
        </row>
        <row r="29">
          <cell r="C29" t="str">
            <v>08041187585001409177</v>
          </cell>
          <cell r="D29">
            <v>497</v>
          </cell>
        </row>
        <row r="30">
          <cell r="C30" t="str">
            <v>08050873961020000593</v>
          </cell>
          <cell r="D30">
            <v>3180160</v>
          </cell>
        </row>
        <row r="31">
          <cell r="C31" t="str">
            <v>08050873961020095316</v>
          </cell>
          <cell r="D31">
            <v>3670</v>
          </cell>
        </row>
        <row r="32">
          <cell r="C32" t="str">
            <v>08050873961030005315</v>
          </cell>
          <cell r="D32">
            <v>23209</v>
          </cell>
        </row>
        <row r="33">
          <cell r="C33" t="str">
            <v>08050873961030095319</v>
          </cell>
          <cell r="D33">
            <v>0</v>
          </cell>
        </row>
        <row r="34">
          <cell r="C34" t="str">
            <v>08050873961040095311</v>
          </cell>
          <cell r="D34">
            <v>874</v>
          </cell>
        </row>
        <row r="35">
          <cell r="C35" t="str">
            <v>08050873961100000829</v>
          </cell>
          <cell r="D35">
            <v>291563</v>
          </cell>
        </row>
        <row r="36">
          <cell r="C36" t="str">
            <v>08050873961110002545</v>
          </cell>
          <cell r="D36">
            <v>26107</v>
          </cell>
        </row>
        <row r="37">
          <cell r="C37" t="str">
            <v>08050873961120021956</v>
          </cell>
          <cell r="D37">
            <v>80846</v>
          </cell>
        </row>
        <row r="38">
          <cell r="C38" t="str">
            <v>08050873961170094661</v>
          </cell>
          <cell r="D38">
            <v>30717</v>
          </cell>
        </row>
        <row r="39">
          <cell r="C39" t="str">
            <v>08050873961190000799</v>
          </cell>
          <cell r="D39">
            <v>16964</v>
          </cell>
        </row>
        <row r="40">
          <cell r="C40" t="str">
            <v>08050873961220095319</v>
          </cell>
          <cell r="D40">
            <v>1125</v>
          </cell>
        </row>
        <row r="41">
          <cell r="C41" t="str">
            <v>08050873961320023194</v>
          </cell>
          <cell r="D41">
            <v>703</v>
          </cell>
        </row>
        <row r="42">
          <cell r="C42" t="str">
            <v>08050873961350058377</v>
          </cell>
          <cell r="D42">
            <v>960</v>
          </cell>
        </row>
        <row r="43">
          <cell r="C43" t="str">
            <v>08050873961360069124</v>
          </cell>
          <cell r="D43">
            <v>180289</v>
          </cell>
        </row>
        <row r="44">
          <cell r="C44" t="str">
            <v>08050873961360073628</v>
          </cell>
          <cell r="D44">
            <v>718</v>
          </cell>
        </row>
        <row r="45">
          <cell r="C45" t="str">
            <v>08050873961370093412</v>
          </cell>
          <cell r="D45">
            <v>9192</v>
          </cell>
        </row>
        <row r="46">
          <cell r="C46" t="str">
            <v>08050873961380093414</v>
          </cell>
          <cell r="D46">
            <v>0</v>
          </cell>
        </row>
        <row r="47">
          <cell r="C47" t="str">
            <v>08050873961420022160</v>
          </cell>
          <cell r="D47">
            <v>17918</v>
          </cell>
        </row>
        <row r="48">
          <cell r="C48" t="str">
            <v>08050873961440020530</v>
          </cell>
          <cell r="D48">
            <v>18036</v>
          </cell>
        </row>
        <row r="49">
          <cell r="C49" t="str">
            <v>08050873961520060585</v>
          </cell>
          <cell r="D49">
            <v>111585</v>
          </cell>
        </row>
        <row r="50">
          <cell r="C50" t="str">
            <v>08050873961530022018</v>
          </cell>
          <cell r="D50">
            <v>21280</v>
          </cell>
        </row>
        <row r="51">
          <cell r="C51" t="str">
            <v>08050873961530100122</v>
          </cell>
          <cell r="D51">
            <v>1442</v>
          </cell>
        </row>
        <row r="52">
          <cell r="C52" t="str">
            <v>08050873961550095006</v>
          </cell>
          <cell r="D52">
            <v>510080</v>
          </cell>
        </row>
        <row r="53">
          <cell r="C53" t="str">
            <v>08050873961640093438</v>
          </cell>
          <cell r="D53">
            <v>0</v>
          </cell>
        </row>
        <row r="54">
          <cell r="C54" t="str">
            <v>08050873961650093445</v>
          </cell>
          <cell r="D54">
            <v>1137</v>
          </cell>
        </row>
        <row r="55">
          <cell r="C55" t="str">
            <v>08050873961760091054</v>
          </cell>
          <cell r="D55">
            <v>141343</v>
          </cell>
        </row>
        <row r="56">
          <cell r="C56" t="str">
            <v>08050873961770000351</v>
          </cell>
          <cell r="D56">
            <v>598320</v>
          </cell>
        </row>
        <row r="57">
          <cell r="C57" t="str">
            <v>08050873961790050335</v>
          </cell>
          <cell r="D57">
            <v>5567</v>
          </cell>
        </row>
        <row r="58">
          <cell r="C58" t="str">
            <v>08050873961890095316</v>
          </cell>
          <cell r="D58">
            <v>1685</v>
          </cell>
        </row>
        <row r="59">
          <cell r="C59" t="str">
            <v>08050873961920095310</v>
          </cell>
          <cell r="D59">
            <v>1161</v>
          </cell>
        </row>
        <row r="60">
          <cell r="C60" t="str">
            <v>08050873961930095312</v>
          </cell>
          <cell r="D60">
            <v>1712</v>
          </cell>
        </row>
        <row r="61">
          <cell r="C61" t="str">
            <v>08050873961950100015</v>
          </cell>
          <cell r="D61">
            <v>72833</v>
          </cell>
        </row>
        <row r="62">
          <cell r="C62" t="str">
            <v>08050873961960091997</v>
          </cell>
          <cell r="D62">
            <v>9872</v>
          </cell>
        </row>
        <row r="63">
          <cell r="C63" t="str">
            <v>08050873961960095310</v>
          </cell>
          <cell r="D63">
            <v>0</v>
          </cell>
        </row>
        <row r="64">
          <cell r="C64" t="str">
            <v>08050873961970095312</v>
          </cell>
          <cell r="D64">
            <v>0</v>
          </cell>
        </row>
        <row r="65">
          <cell r="C65" t="str">
            <v>08050873961980095315</v>
          </cell>
          <cell r="D65">
            <v>0</v>
          </cell>
        </row>
        <row r="66">
          <cell r="C66" t="str">
            <v>08050873961990095317</v>
          </cell>
          <cell r="D66">
            <v>0</v>
          </cell>
        </row>
        <row r="67">
          <cell r="C67" t="str">
            <v>08050873964000003524</v>
          </cell>
          <cell r="D67">
            <v>131600</v>
          </cell>
        </row>
        <row r="68">
          <cell r="C68" t="str">
            <v>08050873964000012927</v>
          </cell>
          <cell r="D68">
            <v>214347</v>
          </cell>
        </row>
        <row r="69">
          <cell r="C69" t="str">
            <v>08050873964000013415</v>
          </cell>
          <cell r="D69">
            <v>750</v>
          </cell>
        </row>
        <row r="70">
          <cell r="C70" t="str">
            <v>08050873964000017756</v>
          </cell>
          <cell r="D70">
            <v>18240</v>
          </cell>
        </row>
        <row r="71">
          <cell r="C71" t="str">
            <v>08050873964000020086</v>
          </cell>
          <cell r="D71">
            <v>17737</v>
          </cell>
        </row>
        <row r="72">
          <cell r="C72" t="str">
            <v>08050873965000128729</v>
          </cell>
          <cell r="D72">
            <v>124560</v>
          </cell>
        </row>
        <row r="73">
          <cell r="C73" t="str">
            <v>08050873965000131691</v>
          </cell>
          <cell r="D73">
            <v>2791</v>
          </cell>
        </row>
        <row r="74">
          <cell r="C74" t="str">
            <v>08050873965000138656</v>
          </cell>
          <cell r="D74">
            <v>8862</v>
          </cell>
        </row>
        <row r="75">
          <cell r="C75" t="str">
            <v>08050873965000159108</v>
          </cell>
          <cell r="D75">
            <v>2847</v>
          </cell>
        </row>
        <row r="76">
          <cell r="C76" t="str">
            <v>08050873965000345099</v>
          </cell>
          <cell r="D76">
            <v>23</v>
          </cell>
        </row>
        <row r="77">
          <cell r="C77" t="str">
            <v>08050873965000360790</v>
          </cell>
          <cell r="D77">
            <v>383</v>
          </cell>
        </row>
        <row r="78">
          <cell r="C78" t="str">
            <v>08050873965001287111</v>
          </cell>
          <cell r="D78">
            <v>564</v>
          </cell>
        </row>
        <row r="79">
          <cell r="C79" t="str">
            <v>08050873965001352315</v>
          </cell>
          <cell r="D79">
            <v>88963</v>
          </cell>
        </row>
        <row r="80">
          <cell r="C80" t="str">
            <v>08050873965001355366</v>
          </cell>
          <cell r="D80">
            <v>2047</v>
          </cell>
        </row>
        <row r="81">
          <cell r="C81" t="str">
            <v>08050873965001359649</v>
          </cell>
          <cell r="D81">
            <v>186481</v>
          </cell>
        </row>
        <row r="82">
          <cell r="C82" t="str">
            <v>08050873965001368161</v>
          </cell>
          <cell r="D82">
            <v>95</v>
          </cell>
        </row>
        <row r="83">
          <cell r="C83" t="str">
            <v>08050873965001416795</v>
          </cell>
          <cell r="D83">
            <v>64.240000000000009</v>
          </cell>
        </row>
        <row r="84">
          <cell r="C84" t="str">
            <v>08050873965001416796</v>
          </cell>
          <cell r="D84">
            <v>75.920000000000016</v>
          </cell>
        </row>
        <row r="85">
          <cell r="C85" t="str">
            <v>08050873965001452442</v>
          </cell>
          <cell r="D85">
            <v>70.080000000000013</v>
          </cell>
        </row>
        <row r="86">
          <cell r="C86" t="str">
            <v>08050873965001452443</v>
          </cell>
          <cell r="D86">
            <v>72</v>
          </cell>
        </row>
        <row r="87">
          <cell r="C87" t="str">
            <v>08050873965001452446</v>
          </cell>
          <cell r="D87">
            <v>66</v>
          </cell>
        </row>
        <row r="88">
          <cell r="C88" t="str">
            <v>08050873965001452824</v>
          </cell>
          <cell r="D88">
            <v>3386</v>
          </cell>
        </row>
        <row r="89">
          <cell r="C89" t="str">
            <v>08050873981030065371</v>
          </cell>
          <cell r="D89">
            <v>77580</v>
          </cell>
        </row>
        <row r="90">
          <cell r="C90" t="str">
            <v>08050873981050032036</v>
          </cell>
          <cell r="D90">
            <v>7161</v>
          </cell>
        </row>
        <row r="91">
          <cell r="C91" t="str">
            <v>08050873981050032040</v>
          </cell>
          <cell r="D91">
            <v>32277</v>
          </cell>
        </row>
        <row r="92">
          <cell r="C92" t="str">
            <v>08050873981050032069</v>
          </cell>
          <cell r="D92">
            <v>56628</v>
          </cell>
        </row>
        <row r="93">
          <cell r="C93" t="str">
            <v>08050873981050095314</v>
          </cell>
          <cell r="D93">
            <v>1599</v>
          </cell>
        </row>
        <row r="94">
          <cell r="C94" t="str">
            <v>08050873981060093025</v>
          </cell>
          <cell r="D94">
            <v>221</v>
          </cell>
        </row>
        <row r="95">
          <cell r="C95" t="str">
            <v>08050873981070095319</v>
          </cell>
          <cell r="D95">
            <v>0</v>
          </cell>
        </row>
        <row r="96">
          <cell r="C96" t="str">
            <v>08050873981100000139</v>
          </cell>
          <cell r="D96">
            <v>96000</v>
          </cell>
        </row>
        <row r="97">
          <cell r="C97" t="str">
            <v>08050873981180020216</v>
          </cell>
          <cell r="D97">
            <v>22560</v>
          </cell>
        </row>
        <row r="98">
          <cell r="C98" t="str">
            <v>08050873981230100522</v>
          </cell>
          <cell r="D98">
            <v>16607</v>
          </cell>
        </row>
        <row r="99">
          <cell r="C99" t="str">
            <v>08050873981260077453</v>
          </cell>
          <cell r="D99">
            <v>184</v>
          </cell>
        </row>
        <row r="100">
          <cell r="C100" t="str">
            <v>08050873981260077467</v>
          </cell>
          <cell r="D100">
            <v>0</v>
          </cell>
        </row>
        <row r="101">
          <cell r="C101" t="str">
            <v>08050873981260077772</v>
          </cell>
          <cell r="D101">
            <v>16376</v>
          </cell>
        </row>
        <row r="102">
          <cell r="C102" t="str">
            <v>08050873981410031044</v>
          </cell>
          <cell r="D102">
            <v>5781</v>
          </cell>
        </row>
        <row r="103">
          <cell r="C103" t="str">
            <v>08050873981450101289</v>
          </cell>
          <cell r="D103">
            <v>0</v>
          </cell>
        </row>
        <row r="104">
          <cell r="C104" t="str">
            <v>08050873981510001290</v>
          </cell>
          <cell r="D104">
            <v>2432000</v>
          </cell>
        </row>
        <row r="105">
          <cell r="C105" t="str">
            <v>08050873981550092794</v>
          </cell>
          <cell r="D105">
            <v>2737</v>
          </cell>
        </row>
        <row r="106">
          <cell r="C106" t="str">
            <v>08050873981580000877</v>
          </cell>
          <cell r="D106">
            <v>339301</v>
          </cell>
        </row>
        <row r="107">
          <cell r="C107" t="str">
            <v>08050873981610000177</v>
          </cell>
          <cell r="D107">
            <v>400</v>
          </cell>
        </row>
        <row r="108">
          <cell r="C108" t="str">
            <v>08050873981680007701</v>
          </cell>
          <cell r="D108">
            <v>20251</v>
          </cell>
        </row>
        <row r="109">
          <cell r="C109" t="str">
            <v>08050873981680031448</v>
          </cell>
          <cell r="D109">
            <v>1727</v>
          </cell>
        </row>
        <row r="110">
          <cell r="C110" t="str">
            <v>08050873981680062712</v>
          </cell>
          <cell r="D110">
            <v>12343</v>
          </cell>
        </row>
        <row r="111">
          <cell r="C111" t="str">
            <v>08050873981730095470</v>
          </cell>
          <cell r="D111">
            <v>48097</v>
          </cell>
        </row>
        <row r="112">
          <cell r="C112" t="str">
            <v>08050873981760056859</v>
          </cell>
          <cell r="D112">
            <v>57508</v>
          </cell>
        </row>
        <row r="113">
          <cell r="C113" t="str">
            <v>08050873981760056863</v>
          </cell>
          <cell r="D113">
            <v>42674</v>
          </cell>
        </row>
        <row r="114">
          <cell r="C114" t="str">
            <v>08050873981760056878</v>
          </cell>
          <cell r="D114">
            <v>30586</v>
          </cell>
        </row>
        <row r="115">
          <cell r="C115" t="str">
            <v>08050873981770000859</v>
          </cell>
          <cell r="D115">
            <v>86073</v>
          </cell>
        </row>
        <row r="116">
          <cell r="C116" t="str">
            <v>08050873981910097824</v>
          </cell>
          <cell r="D116">
            <v>8211</v>
          </cell>
        </row>
        <row r="117">
          <cell r="C117" t="str">
            <v>08050873981970000871</v>
          </cell>
          <cell r="D117">
            <v>1126150.3400000001</v>
          </cell>
        </row>
        <row r="118">
          <cell r="C118" t="str">
            <v>08050873981980000873</v>
          </cell>
          <cell r="D118">
            <v>56238</v>
          </cell>
        </row>
        <row r="119">
          <cell r="C119" t="str">
            <v>08050873985000036806</v>
          </cell>
          <cell r="D119">
            <v>319</v>
          </cell>
        </row>
        <row r="120">
          <cell r="C120" t="str">
            <v>08050873985000226184</v>
          </cell>
          <cell r="D120">
            <v>66617</v>
          </cell>
        </row>
        <row r="121">
          <cell r="C121" t="str">
            <v>08050873985000238031</v>
          </cell>
          <cell r="D121">
            <v>0</v>
          </cell>
        </row>
        <row r="122">
          <cell r="C122" t="str">
            <v>08050873985000310676</v>
          </cell>
          <cell r="D122">
            <v>1228</v>
          </cell>
        </row>
        <row r="123">
          <cell r="C123" t="str">
            <v>08050873985000352227</v>
          </cell>
          <cell r="D123">
            <v>2265</v>
          </cell>
        </row>
        <row r="124">
          <cell r="C124" t="str">
            <v>08050873985000369436</v>
          </cell>
          <cell r="D124">
            <v>85136</v>
          </cell>
        </row>
        <row r="125">
          <cell r="C125" t="str">
            <v>08050873985000373315</v>
          </cell>
          <cell r="D125">
            <v>6</v>
          </cell>
        </row>
        <row r="126">
          <cell r="C126" t="str">
            <v>08051153045000389492</v>
          </cell>
          <cell r="D126">
            <v>95</v>
          </cell>
        </row>
        <row r="127">
          <cell r="C127" t="str">
            <v>08051153045000389499</v>
          </cell>
          <cell r="D127">
            <v>100052</v>
          </cell>
        </row>
        <row r="128">
          <cell r="C128" t="str">
            <v>08051153045000391249</v>
          </cell>
          <cell r="D128">
            <v>90</v>
          </cell>
        </row>
        <row r="129">
          <cell r="C129" t="str">
            <v>08051154105000389496</v>
          </cell>
          <cell r="D129">
            <v>93</v>
          </cell>
        </row>
        <row r="130">
          <cell r="C130" t="str">
            <v>08051154105000389498</v>
          </cell>
          <cell r="D130">
            <v>83</v>
          </cell>
        </row>
        <row r="131">
          <cell r="C131" t="str">
            <v>08051154105001244243</v>
          </cell>
          <cell r="D131">
            <v>4</v>
          </cell>
        </row>
        <row r="132">
          <cell r="C132" t="str">
            <v>08051154105001368160</v>
          </cell>
          <cell r="D132">
            <v>100</v>
          </cell>
        </row>
        <row r="133">
          <cell r="C133" t="str">
            <v>08051169995001248511</v>
          </cell>
          <cell r="D133">
            <v>75.920000000000016</v>
          </cell>
        </row>
        <row r="134">
          <cell r="C134" t="str">
            <v>08051169995001248512</v>
          </cell>
          <cell r="D134">
            <v>84</v>
          </cell>
        </row>
        <row r="135">
          <cell r="C135" t="str">
            <v>08051169995001248515</v>
          </cell>
          <cell r="D135">
            <v>81.760000000000019</v>
          </cell>
        </row>
        <row r="136">
          <cell r="C136" t="str">
            <v>08051169995001248516</v>
          </cell>
          <cell r="D136">
            <v>70.080000000000013</v>
          </cell>
        </row>
        <row r="137">
          <cell r="C137" t="str">
            <v>08051169995001249402</v>
          </cell>
          <cell r="D137">
            <v>70.080000000000013</v>
          </cell>
        </row>
        <row r="138">
          <cell r="C138" t="str">
            <v>08051169995001249411</v>
          </cell>
          <cell r="D138">
            <v>70.080000000000013</v>
          </cell>
        </row>
        <row r="139">
          <cell r="C139" t="str">
            <v>08051169995001249416</v>
          </cell>
          <cell r="D139">
            <v>70.080000000000013</v>
          </cell>
        </row>
        <row r="140">
          <cell r="C140" t="str">
            <v>08051169995001249419</v>
          </cell>
          <cell r="D140">
            <v>70.080000000000013</v>
          </cell>
        </row>
        <row r="141">
          <cell r="C141" t="str">
            <v>08051169995001249438</v>
          </cell>
          <cell r="D141">
            <v>70.080000000000013</v>
          </cell>
        </row>
        <row r="142">
          <cell r="C142" t="str">
            <v>08051169995001249440</v>
          </cell>
          <cell r="D142">
            <v>75.920000000000016</v>
          </cell>
        </row>
        <row r="143">
          <cell r="C143" t="str">
            <v>08051169995001249443</v>
          </cell>
          <cell r="D143">
            <v>75.920000000000016</v>
          </cell>
        </row>
        <row r="144">
          <cell r="C144" t="str">
            <v>08051169995001249449</v>
          </cell>
          <cell r="D144">
            <v>64.240000000000009</v>
          </cell>
        </row>
        <row r="145">
          <cell r="C145" t="str">
            <v>08051169995001249451</v>
          </cell>
          <cell r="D145">
            <v>64.240000000000009</v>
          </cell>
        </row>
        <row r="146">
          <cell r="C146" t="str">
            <v>08051169995001249456</v>
          </cell>
          <cell r="D146">
            <v>64.240000000000009</v>
          </cell>
        </row>
        <row r="147">
          <cell r="C147" t="str">
            <v>08051169995001249457</v>
          </cell>
          <cell r="D147">
            <v>64.240000000000009</v>
          </cell>
        </row>
        <row r="148">
          <cell r="C148" t="str">
            <v>08051169995001249527</v>
          </cell>
          <cell r="D148">
            <v>64.240000000000009</v>
          </cell>
        </row>
        <row r="149">
          <cell r="C149" t="str">
            <v>08051169995001249530</v>
          </cell>
          <cell r="D149">
            <v>64.240000000000009</v>
          </cell>
        </row>
        <row r="150">
          <cell r="C150" t="str">
            <v>08051169995001249531</v>
          </cell>
          <cell r="D150">
            <v>64.240000000000009</v>
          </cell>
        </row>
        <row r="151">
          <cell r="C151" t="str">
            <v>08051169995001249559</v>
          </cell>
          <cell r="D151">
            <v>64.240000000000009</v>
          </cell>
        </row>
        <row r="152">
          <cell r="C152" t="str">
            <v>08051169995001249561</v>
          </cell>
          <cell r="D152">
            <v>75.920000000000016</v>
          </cell>
        </row>
        <row r="153">
          <cell r="C153" t="str">
            <v>08051169995001250234</v>
          </cell>
          <cell r="D153">
            <v>70.080000000000013</v>
          </cell>
        </row>
        <row r="154">
          <cell r="C154" t="str">
            <v>08051169995001250235</v>
          </cell>
          <cell r="D154">
            <v>75.920000000000016</v>
          </cell>
        </row>
        <row r="155">
          <cell r="C155" t="str">
            <v>08051169995001250239</v>
          </cell>
          <cell r="D155">
            <v>70.080000000000013</v>
          </cell>
        </row>
        <row r="156">
          <cell r="C156" t="str">
            <v>08051169995001250240</v>
          </cell>
          <cell r="D156">
            <v>81.760000000000019</v>
          </cell>
        </row>
        <row r="157">
          <cell r="C157" t="str">
            <v>08051169995001250254</v>
          </cell>
          <cell r="D157">
            <v>70.080000000000013</v>
          </cell>
        </row>
        <row r="158">
          <cell r="C158" t="str">
            <v>08051169995001250255</v>
          </cell>
          <cell r="D158">
            <v>75.920000000000016</v>
          </cell>
        </row>
        <row r="159">
          <cell r="C159" t="str">
            <v>08051169995001250262</v>
          </cell>
          <cell r="D159">
            <v>75.920000000000016</v>
          </cell>
        </row>
        <row r="160">
          <cell r="C160" t="str">
            <v>08051169995001250263</v>
          </cell>
          <cell r="D160">
            <v>64.240000000000009</v>
          </cell>
        </row>
        <row r="161">
          <cell r="C161" t="str">
            <v>08051169995001250264</v>
          </cell>
          <cell r="D161">
            <v>64.240000000000009</v>
          </cell>
        </row>
        <row r="162">
          <cell r="C162" t="str">
            <v>08051169995001250265</v>
          </cell>
          <cell r="D162">
            <v>64.240000000000009</v>
          </cell>
        </row>
        <row r="163">
          <cell r="C163" t="str">
            <v>08051169995001250266</v>
          </cell>
          <cell r="D163">
            <v>70.080000000000013</v>
          </cell>
        </row>
        <row r="164">
          <cell r="C164" t="str">
            <v>08051169995001250270</v>
          </cell>
          <cell r="D164">
            <v>81.760000000000019</v>
          </cell>
        </row>
        <row r="165">
          <cell r="C165" t="str">
            <v>08051169995001250277</v>
          </cell>
          <cell r="D165">
            <v>75.920000000000016</v>
          </cell>
        </row>
        <row r="166">
          <cell r="C166" t="str">
            <v>08051169995001250279</v>
          </cell>
          <cell r="D166">
            <v>64.240000000000009</v>
          </cell>
        </row>
        <row r="167">
          <cell r="C167" t="str">
            <v>08051169995001250280</v>
          </cell>
          <cell r="D167">
            <v>81.760000000000019</v>
          </cell>
        </row>
        <row r="168">
          <cell r="C168" t="str">
            <v>08051169995001250281</v>
          </cell>
          <cell r="D168">
            <v>81.760000000000019</v>
          </cell>
        </row>
        <row r="169">
          <cell r="C169" t="str">
            <v>08051169995001250286</v>
          </cell>
          <cell r="D169">
            <v>81.760000000000019</v>
          </cell>
        </row>
        <row r="170">
          <cell r="C170" t="str">
            <v>08051169995001250289</v>
          </cell>
          <cell r="D170">
            <v>81.760000000000019</v>
          </cell>
        </row>
        <row r="171">
          <cell r="C171" t="str">
            <v>08051169995001250290</v>
          </cell>
          <cell r="D171">
            <v>81.760000000000019</v>
          </cell>
        </row>
        <row r="172">
          <cell r="C172" t="str">
            <v>08051169995001250291</v>
          </cell>
          <cell r="D172">
            <v>75.920000000000016</v>
          </cell>
        </row>
        <row r="173">
          <cell r="C173" t="str">
            <v>08051169995001250299</v>
          </cell>
          <cell r="D173">
            <v>70.080000000000013</v>
          </cell>
        </row>
        <row r="174">
          <cell r="C174" t="str">
            <v>08051169995001250302</v>
          </cell>
          <cell r="D174">
            <v>70.080000000000013</v>
          </cell>
        </row>
        <row r="175">
          <cell r="C175" t="str">
            <v>08051169995001250306</v>
          </cell>
          <cell r="D175">
            <v>70.080000000000013</v>
          </cell>
        </row>
        <row r="176">
          <cell r="C176" t="str">
            <v>08051169995001250307</v>
          </cell>
          <cell r="D176">
            <v>70.080000000000013</v>
          </cell>
        </row>
        <row r="177">
          <cell r="C177" t="str">
            <v>08051169995001250308</v>
          </cell>
          <cell r="D177">
            <v>70.080000000000013</v>
          </cell>
        </row>
        <row r="178">
          <cell r="C178" t="str">
            <v>08051169995001250309</v>
          </cell>
          <cell r="D178">
            <v>70.080000000000013</v>
          </cell>
        </row>
        <row r="179">
          <cell r="C179" t="str">
            <v>08051169995001250310</v>
          </cell>
          <cell r="D179">
            <v>70.080000000000013</v>
          </cell>
        </row>
        <row r="180">
          <cell r="C180" t="str">
            <v>08051169995001250659</v>
          </cell>
          <cell r="D180">
            <v>70.080000000000013</v>
          </cell>
        </row>
        <row r="181">
          <cell r="C181" t="str">
            <v>08051169995001261745</v>
          </cell>
          <cell r="D181">
            <v>64.240000000000009</v>
          </cell>
        </row>
        <row r="182">
          <cell r="C182" t="str">
            <v>08051169995001261748</v>
          </cell>
          <cell r="D182">
            <v>64.240000000000009</v>
          </cell>
        </row>
        <row r="183">
          <cell r="C183" t="str">
            <v>08051169995001261757</v>
          </cell>
          <cell r="D183">
            <v>70.080000000000013</v>
          </cell>
        </row>
        <row r="184">
          <cell r="C184" t="str">
            <v>08051169995001262261</v>
          </cell>
          <cell r="D184">
            <v>70.080000000000013</v>
          </cell>
        </row>
        <row r="185">
          <cell r="C185" t="str">
            <v>08051169995001262262</v>
          </cell>
          <cell r="D185">
            <v>70.080000000000013</v>
          </cell>
        </row>
        <row r="186">
          <cell r="C186" t="str">
            <v>08051169995001262271</v>
          </cell>
          <cell r="D186">
            <v>64.240000000000009</v>
          </cell>
        </row>
        <row r="187">
          <cell r="C187" t="str">
            <v>08051169995001262272</v>
          </cell>
          <cell r="D187">
            <v>64.240000000000009</v>
          </cell>
        </row>
        <row r="188">
          <cell r="C188" t="str">
            <v>08051169995001262328</v>
          </cell>
          <cell r="D188">
            <v>64.240000000000009</v>
          </cell>
        </row>
        <row r="189">
          <cell r="C189" t="str">
            <v>08051169995001267695</v>
          </cell>
          <cell r="D189">
            <v>70.080000000000013</v>
          </cell>
        </row>
        <row r="190">
          <cell r="C190" t="str">
            <v>08051169995001267701</v>
          </cell>
          <cell r="D190">
            <v>70.080000000000013</v>
          </cell>
        </row>
        <row r="191">
          <cell r="C191" t="str">
            <v>08051169995001267715</v>
          </cell>
          <cell r="D191">
            <v>64.240000000000009</v>
          </cell>
        </row>
        <row r="192">
          <cell r="C192" t="str">
            <v>08051169995001267716</v>
          </cell>
          <cell r="D192">
            <v>64.240000000000009</v>
          </cell>
        </row>
        <row r="193">
          <cell r="C193" t="str">
            <v>08051169995001269214</v>
          </cell>
          <cell r="D193">
            <v>70.080000000000013</v>
          </cell>
        </row>
        <row r="194">
          <cell r="C194" t="str">
            <v>08051169995001269215</v>
          </cell>
          <cell r="D194">
            <v>81.760000000000019</v>
          </cell>
        </row>
        <row r="195">
          <cell r="C195" t="str">
            <v>08051169995001287650</v>
          </cell>
          <cell r="D195">
            <v>70.080000000000013</v>
          </cell>
        </row>
        <row r="196">
          <cell r="C196" t="str">
            <v>08051169995001287654</v>
          </cell>
          <cell r="D196">
            <v>70.080000000000013</v>
          </cell>
        </row>
        <row r="197">
          <cell r="C197" t="str">
            <v>08051169995001288432</v>
          </cell>
          <cell r="D197">
            <v>70.080000000000013</v>
          </cell>
        </row>
        <row r="198">
          <cell r="C198" t="str">
            <v>08051169995001288433</v>
          </cell>
          <cell r="D198">
            <v>64.240000000000009</v>
          </cell>
        </row>
        <row r="199">
          <cell r="C199" t="str">
            <v>08051169995001296266</v>
          </cell>
          <cell r="D199">
            <v>64.240000000000009</v>
          </cell>
        </row>
        <row r="200">
          <cell r="C200" t="str">
            <v>08051169995001302492</v>
          </cell>
          <cell r="D200">
            <v>70.080000000000013</v>
          </cell>
        </row>
        <row r="201">
          <cell r="C201" t="str">
            <v>08051169995001302493</v>
          </cell>
          <cell r="D201">
            <v>75.920000000000016</v>
          </cell>
        </row>
        <row r="202">
          <cell r="C202" t="str">
            <v>08051169995001314662</v>
          </cell>
          <cell r="D202">
            <v>81.760000000000019</v>
          </cell>
        </row>
        <row r="203">
          <cell r="C203" t="str">
            <v>08051169995001314670</v>
          </cell>
          <cell r="D203">
            <v>70.080000000000013</v>
          </cell>
        </row>
        <row r="204">
          <cell r="C204" t="str">
            <v>08051169995001314673</v>
          </cell>
          <cell r="D204">
            <v>70.080000000000013</v>
          </cell>
        </row>
        <row r="205">
          <cell r="C205" t="str">
            <v>08051169995001316877</v>
          </cell>
          <cell r="D205">
            <v>70.080000000000013</v>
          </cell>
        </row>
        <row r="206">
          <cell r="C206" t="str">
            <v>08051169995001317254</v>
          </cell>
          <cell r="D206">
            <v>81.760000000000019</v>
          </cell>
        </row>
        <row r="207">
          <cell r="C207" t="str">
            <v>08051169995001336159</v>
          </cell>
          <cell r="D207">
            <v>64.240000000000009</v>
          </cell>
        </row>
        <row r="208">
          <cell r="C208" t="str">
            <v>08051169995001336161</v>
          </cell>
          <cell r="D208">
            <v>75.920000000000016</v>
          </cell>
        </row>
        <row r="209">
          <cell r="C209" t="str">
            <v>08051169995001336162</v>
          </cell>
          <cell r="D209">
            <v>66</v>
          </cell>
        </row>
        <row r="210">
          <cell r="C210" t="str">
            <v>08051169995001336167</v>
          </cell>
          <cell r="D210">
            <v>75.920000000000016</v>
          </cell>
        </row>
        <row r="211">
          <cell r="C211" t="str">
            <v>08051169995001336172</v>
          </cell>
          <cell r="D211">
            <v>75.920000000000016</v>
          </cell>
        </row>
        <row r="212">
          <cell r="C212" t="str">
            <v>08051169995001345430</v>
          </cell>
          <cell r="D212">
            <v>81.760000000000019</v>
          </cell>
        </row>
        <row r="213">
          <cell r="C213" t="str">
            <v>08051169995001363376</v>
          </cell>
          <cell r="D213">
            <v>70.080000000000013</v>
          </cell>
        </row>
        <row r="214">
          <cell r="C214" t="str">
            <v>08051169995001363388</v>
          </cell>
          <cell r="D214">
            <v>81.760000000000019</v>
          </cell>
        </row>
        <row r="215">
          <cell r="C215" t="str">
            <v>08051169995001363475</v>
          </cell>
          <cell r="D215">
            <v>70.080000000000013</v>
          </cell>
        </row>
        <row r="216">
          <cell r="C216" t="str">
            <v>08051169995001363482</v>
          </cell>
          <cell r="D216">
            <v>75.920000000000016</v>
          </cell>
        </row>
        <row r="217">
          <cell r="C217" t="str">
            <v>08051169995001452444</v>
          </cell>
          <cell r="D217">
            <v>81.760000000000019</v>
          </cell>
        </row>
        <row r="218">
          <cell r="C218" t="str">
            <v>08051195065001249403</v>
          </cell>
          <cell r="D218">
            <v>64.240000000000009</v>
          </cell>
        </row>
        <row r="219">
          <cell r="C219" t="str">
            <v>08051195065001249405</v>
          </cell>
          <cell r="D219">
            <v>64.240000000000009</v>
          </cell>
        </row>
        <row r="220">
          <cell r="C220" t="str">
            <v>08051195065001249406</v>
          </cell>
          <cell r="D220">
            <v>64.240000000000009</v>
          </cell>
        </row>
        <row r="221">
          <cell r="C221" t="str">
            <v>08051195065001249447</v>
          </cell>
          <cell r="D221">
            <v>64.240000000000009</v>
          </cell>
        </row>
        <row r="222">
          <cell r="C222" t="str">
            <v>08051195065001249448</v>
          </cell>
          <cell r="D222">
            <v>64.240000000000009</v>
          </cell>
        </row>
        <row r="223">
          <cell r="C223" t="str">
            <v>08051195065001249459</v>
          </cell>
          <cell r="D223">
            <v>64.240000000000009</v>
          </cell>
        </row>
        <row r="224">
          <cell r="C224" t="str">
            <v>08051195065001249462</v>
          </cell>
          <cell r="D224">
            <v>64.240000000000009</v>
          </cell>
        </row>
        <row r="225">
          <cell r="C225" t="str">
            <v>08051195065001249536</v>
          </cell>
          <cell r="D225">
            <v>64.240000000000009</v>
          </cell>
        </row>
        <row r="226">
          <cell r="C226" t="str">
            <v>08051195065001249540</v>
          </cell>
          <cell r="D226">
            <v>64.240000000000009</v>
          </cell>
        </row>
        <row r="227">
          <cell r="C227" t="str">
            <v>08051195065001249549</v>
          </cell>
          <cell r="D227">
            <v>64.240000000000009</v>
          </cell>
        </row>
        <row r="228">
          <cell r="C228" t="str">
            <v>08051195065001250233</v>
          </cell>
          <cell r="D228">
            <v>64.240000000000009</v>
          </cell>
        </row>
        <row r="229">
          <cell r="C229" t="str">
            <v>08051195065001250237</v>
          </cell>
          <cell r="D229">
            <v>64.240000000000009</v>
          </cell>
        </row>
        <row r="230">
          <cell r="C230" t="str">
            <v>08051195065001250238</v>
          </cell>
          <cell r="D230">
            <v>64.240000000000009</v>
          </cell>
        </row>
        <row r="231">
          <cell r="C231" t="str">
            <v>08051195065001250252</v>
          </cell>
          <cell r="D231">
            <v>64.240000000000009</v>
          </cell>
        </row>
        <row r="232">
          <cell r="C232" t="str">
            <v>08051195065001250253</v>
          </cell>
          <cell r="D232">
            <v>64.240000000000009</v>
          </cell>
        </row>
        <row r="233">
          <cell r="C233" t="str">
            <v>08051195065001250258</v>
          </cell>
          <cell r="D233">
            <v>64.240000000000009</v>
          </cell>
        </row>
        <row r="234">
          <cell r="C234" t="str">
            <v>08051195065001250260</v>
          </cell>
          <cell r="D234">
            <v>64.240000000000009</v>
          </cell>
        </row>
        <row r="235">
          <cell r="C235" t="str">
            <v>08051195065001250269</v>
          </cell>
          <cell r="D235">
            <v>64.240000000000009</v>
          </cell>
        </row>
        <row r="236">
          <cell r="C236" t="str">
            <v>08051195065001250271</v>
          </cell>
          <cell r="D236">
            <v>64.240000000000009</v>
          </cell>
        </row>
        <row r="237">
          <cell r="C237" t="str">
            <v>08051195065001250292</v>
          </cell>
          <cell r="D237">
            <v>64.240000000000009</v>
          </cell>
        </row>
        <row r="238">
          <cell r="C238" t="str">
            <v>08051195065001250295</v>
          </cell>
          <cell r="D238">
            <v>64.240000000000009</v>
          </cell>
        </row>
        <row r="239">
          <cell r="C239" t="str">
            <v>08051195065001250296</v>
          </cell>
          <cell r="D239">
            <v>64.240000000000009</v>
          </cell>
        </row>
        <row r="240">
          <cell r="C240" t="str">
            <v>08051195065001250297</v>
          </cell>
          <cell r="D240">
            <v>64.240000000000009</v>
          </cell>
        </row>
        <row r="241">
          <cell r="C241" t="str">
            <v>08051195065001250298</v>
          </cell>
          <cell r="D241">
            <v>64.240000000000009</v>
          </cell>
        </row>
        <row r="242">
          <cell r="C242" t="str">
            <v>08051195065001250311</v>
          </cell>
          <cell r="D242">
            <v>64.240000000000009</v>
          </cell>
        </row>
        <row r="243">
          <cell r="C243" t="str">
            <v>08051195065001250327</v>
          </cell>
          <cell r="D243">
            <v>64.240000000000009</v>
          </cell>
        </row>
        <row r="244">
          <cell r="C244" t="str">
            <v>08051195065001250328</v>
          </cell>
          <cell r="D244">
            <v>70.080000000000013</v>
          </cell>
        </row>
        <row r="245">
          <cell r="C245" t="str">
            <v>08051195065001250330</v>
          </cell>
          <cell r="D245">
            <v>64.240000000000009</v>
          </cell>
        </row>
        <row r="246">
          <cell r="C246" t="str">
            <v>08051195065001251116</v>
          </cell>
          <cell r="D246">
            <v>64.240000000000009</v>
          </cell>
        </row>
        <row r="247">
          <cell r="C247" t="str">
            <v>08051195065001255085</v>
          </cell>
          <cell r="D247">
            <v>64.240000000000009</v>
          </cell>
        </row>
        <row r="248">
          <cell r="C248" t="str">
            <v>08051195065001255086</v>
          </cell>
          <cell r="D248">
            <v>70.080000000000013</v>
          </cell>
        </row>
        <row r="249">
          <cell r="C249" t="str">
            <v>08051195065001261684</v>
          </cell>
          <cell r="D249">
            <v>528</v>
          </cell>
        </row>
        <row r="250">
          <cell r="C250" t="str">
            <v>08051195065001261738</v>
          </cell>
          <cell r="D250">
            <v>64.240000000000009</v>
          </cell>
        </row>
        <row r="251">
          <cell r="C251" t="str">
            <v>08051195065001261741</v>
          </cell>
          <cell r="D251">
            <v>64.240000000000009</v>
          </cell>
        </row>
        <row r="252">
          <cell r="C252" t="str">
            <v>08051195065001261742</v>
          </cell>
          <cell r="D252">
            <v>64.240000000000009</v>
          </cell>
        </row>
        <row r="253">
          <cell r="C253" t="str">
            <v>08051195065001262264</v>
          </cell>
          <cell r="D253">
            <v>64.240000000000009</v>
          </cell>
        </row>
        <row r="254">
          <cell r="C254" t="str">
            <v>08051195065001262265</v>
          </cell>
          <cell r="D254">
            <v>64.240000000000009</v>
          </cell>
        </row>
        <row r="255">
          <cell r="C255" t="str">
            <v>08051195065001262266</v>
          </cell>
          <cell r="D255">
            <v>64.240000000000009</v>
          </cell>
        </row>
        <row r="256">
          <cell r="C256" t="str">
            <v>08051195065001262268</v>
          </cell>
          <cell r="D256">
            <v>64.240000000000009</v>
          </cell>
        </row>
        <row r="257">
          <cell r="C257" t="str">
            <v>08051195065001262269</v>
          </cell>
          <cell r="D257">
            <v>64.240000000000009</v>
          </cell>
        </row>
        <row r="258">
          <cell r="C258" t="str">
            <v>08051195065001262273</v>
          </cell>
          <cell r="D258">
            <v>64.240000000000009</v>
          </cell>
        </row>
        <row r="259">
          <cell r="C259" t="str">
            <v>08051195065001262274</v>
          </cell>
          <cell r="D259">
            <v>64.240000000000009</v>
          </cell>
        </row>
        <row r="260">
          <cell r="C260" t="str">
            <v>08051195065001262327</v>
          </cell>
          <cell r="D260">
            <v>64.240000000000009</v>
          </cell>
        </row>
        <row r="261">
          <cell r="C261" t="str">
            <v>08051195065001262331</v>
          </cell>
          <cell r="D261">
            <v>64.240000000000009</v>
          </cell>
        </row>
        <row r="262">
          <cell r="C262" t="str">
            <v>08051195065001267661</v>
          </cell>
          <cell r="D262">
            <v>64.240000000000009</v>
          </cell>
        </row>
        <row r="263">
          <cell r="C263" t="str">
            <v>08051195065001267664</v>
          </cell>
          <cell r="D263">
            <v>64.240000000000009</v>
          </cell>
        </row>
        <row r="264">
          <cell r="C264" t="str">
            <v>08051195065001267665</v>
          </cell>
          <cell r="D264">
            <v>64.240000000000009</v>
          </cell>
        </row>
        <row r="265">
          <cell r="C265" t="str">
            <v>08051195065001267694</v>
          </cell>
          <cell r="D265">
            <v>64.240000000000009</v>
          </cell>
        </row>
        <row r="266">
          <cell r="C266" t="str">
            <v>08051195065001267700</v>
          </cell>
          <cell r="D266">
            <v>64.240000000000009</v>
          </cell>
        </row>
        <row r="267">
          <cell r="C267" t="str">
            <v>08051195065001267702</v>
          </cell>
          <cell r="D267">
            <v>64.240000000000009</v>
          </cell>
        </row>
        <row r="268">
          <cell r="C268" t="str">
            <v>08051195065001267703</v>
          </cell>
          <cell r="D268">
            <v>64.240000000000009</v>
          </cell>
        </row>
        <row r="269">
          <cell r="C269" t="str">
            <v>08051195065001267705</v>
          </cell>
          <cell r="D269">
            <v>64.240000000000009</v>
          </cell>
        </row>
        <row r="270">
          <cell r="C270" t="str">
            <v>08051195065001267706</v>
          </cell>
          <cell r="D270">
            <v>64.240000000000009</v>
          </cell>
        </row>
        <row r="271">
          <cell r="C271" t="str">
            <v>08051195065001267710</v>
          </cell>
          <cell r="D271">
            <v>66</v>
          </cell>
        </row>
        <row r="272">
          <cell r="C272" t="str">
            <v>08051195065001267712</v>
          </cell>
          <cell r="D272">
            <v>64.240000000000009</v>
          </cell>
        </row>
        <row r="273">
          <cell r="C273" t="str">
            <v>08051195065001267717</v>
          </cell>
          <cell r="D273">
            <v>66</v>
          </cell>
        </row>
        <row r="274">
          <cell r="C274" t="str">
            <v>08051195065001267719</v>
          </cell>
          <cell r="D274">
            <v>64.240000000000009</v>
          </cell>
        </row>
        <row r="275">
          <cell r="C275" t="str">
            <v>08051195065001267721</v>
          </cell>
          <cell r="D275">
            <v>64.240000000000009</v>
          </cell>
        </row>
        <row r="276">
          <cell r="C276" t="str">
            <v>08051195065001267731</v>
          </cell>
          <cell r="D276">
            <v>64.240000000000009</v>
          </cell>
        </row>
        <row r="277">
          <cell r="C277" t="str">
            <v>08051195065001267732</v>
          </cell>
          <cell r="D277">
            <v>64.240000000000009</v>
          </cell>
        </row>
        <row r="278">
          <cell r="C278" t="str">
            <v>08051195065001267733</v>
          </cell>
          <cell r="D278">
            <v>64.240000000000009</v>
          </cell>
        </row>
        <row r="279">
          <cell r="C279" t="str">
            <v>08051195065001267735</v>
          </cell>
          <cell r="D279">
            <v>70.080000000000013</v>
          </cell>
        </row>
        <row r="280">
          <cell r="C280" t="str">
            <v>08051195065001267737</v>
          </cell>
          <cell r="D280">
            <v>64.240000000000009</v>
          </cell>
        </row>
        <row r="281">
          <cell r="C281" t="str">
            <v>08051195065001267738</v>
          </cell>
          <cell r="D281">
            <v>64.240000000000009</v>
          </cell>
        </row>
        <row r="282">
          <cell r="C282" t="str">
            <v>08051195065001267739</v>
          </cell>
          <cell r="D282">
            <v>64.240000000000009</v>
          </cell>
        </row>
        <row r="283">
          <cell r="C283" t="str">
            <v>08051195065001267745</v>
          </cell>
          <cell r="D283">
            <v>64.240000000000009</v>
          </cell>
        </row>
        <row r="284">
          <cell r="C284" t="str">
            <v>08051195065001269209</v>
          </cell>
          <cell r="D284">
            <v>64.240000000000009</v>
          </cell>
        </row>
        <row r="285">
          <cell r="C285" t="str">
            <v>08051195065001269213</v>
          </cell>
          <cell r="D285">
            <v>64.240000000000009</v>
          </cell>
        </row>
        <row r="286">
          <cell r="C286" t="str">
            <v>08051195065001282878</v>
          </cell>
          <cell r="D286">
            <v>64.240000000000009</v>
          </cell>
        </row>
        <row r="287">
          <cell r="C287" t="str">
            <v>08051195065001282882</v>
          </cell>
          <cell r="D287">
            <v>64.240000000000009</v>
          </cell>
        </row>
        <row r="288">
          <cell r="C288" t="str">
            <v>08051195065001288428</v>
          </cell>
          <cell r="D288">
            <v>64.240000000000009</v>
          </cell>
        </row>
        <row r="289">
          <cell r="C289" t="str">
            <v>08051195065001296268</v>
          </cell>
          <cell r="D289">
            <v>64.240000000000009</v>
          </cell>
        </row>
        <row r="290">
          <cell r="C290" t="str">
            <v>08051195065001296270</v>
          </cell>
          <cell r="D290">
            <v>64.240000000000009</v>
          </cell>
        </row>
        <row r="291">
          <cell r="C291" t="str">
            <v>08051195065001296274</v>
          </cell>
          <cell r="D291">
            <v>64.240000000000009</v>
          </cell>
        </row>
        <row r="292">
          <cell r="C292" t="str">
            <v>08051195065001296275</v>
          </cell>
          <cell r="D292">
            <v>64.240000000000009</v>
          </cell>
        </row>
        <row r="293">
          <cell r="C293" t="str">
            <v>08051195065001300562</v>
          </cell>
          <cell r="D293">
            <v>64.240000000000009</v>
          </cell>
        </row>
        <row r="294">
          <cell r="C294" t="str">
            <v>08051195065001300563</v>
          </cell>
          <cell r="D294">
            <v>64.240000000000009</v>
          </cell>
        </row>
        <row r="295">
          <cell r="C295" t="str">
            <v>08051195065001314664</v>
          </cell>
          <cell r="D295">
            <v>70.080000000000013</v>
          </cell>
        </row>
        <row r="296">
          <cell r="C296" t="str">
            <v>08051195065001314667</v>
          </cell>
          <cell r="D296">
            <v>64.240000000000009</v>
          </cell>
        </row>
        <row r="297">
          <cell r="C297" t="str">
            <v>08051195065001314668</v>
          </cell>
          <cell r="D297">
            <v>70.080000000000013</v>
          </cell>
        </row>
        <row r="298">
          <cell r="C298" t="str">
            <v>08051195065001314669</v>
          </cell>
          <cell r="D298">
            <v>70.080000000000013</v>
          </cell>
        </row>
        <row r="299">
          <cell r="C299" t="str">
            <v>08051195065001314671</v>
          </cell>
          <cell r="D299">
            <v>64.240000000000009</v>
          </cell>
        </row>
        <row r="300">
          <cell r="C300" t="str">
            <v>08051195065001314672</v>
          </cell>
          <cell r="D300">
            <v>70.080000000000013</v>
          </cell>
        </row>
        <row r="301">
          <cell r="C301" t="str">
            <v>08051195065001336155</v>
          </cell>
          <cell r="D301">
            <v>64.240000000000009</v>
          </cell>
        </row>
        <row r="302">
          <cell r="C302" t="str">
            <v>08051195065001336156</v>
          </cell>
          <cell r="D302">
            <v>64.240000000000009</v>
          </cell>
        </row>
        <row r="303">
          <cell r="C303" t="str">
            <v>08051195065001336157</v>
          </cell>
          <cell r="D303">
            <v>64.240000000000009</v>
          </cell>
        </row>
        <row r="304">
          <cell r="C304" t="str">
            <v>08051195065001336158</v>
          </cell>
          <cell r="D304">
            <v>64.240000000000009</v>
          </cell>
        </row>
        <row r="305">
          <cell r="C305" t="str">
            <v>08051195065001336163</v>
          </cell>
          <cell r="D305">
            <v>64.240000000000009</v>
          </cell>
        </row>
        <row r="306">
          <cell r="C306" t="str">
            <v>08051195065001336165</v>
          </cell>
          <cell r="D306">
            <v>64.240000000000009</v>
          </cell>
        </row>
        <row r="307">
          <cell r="C307" t="str">
            <v>08051195065001336166</v>
          </cell>
          <cell r="D307">
            <v>64.240000000000009</v>
          </cell>
        </row>
        <row r="308">
          <cell r="C308" t="str">
            <v>08051195065001363365</v>
          </cell>
          <cell r="D308">
            <v>70.080000000000013</v>
          </cell>
        </row>
        <row r="309">
          <cell r="C309" t="str">
            <v>08051195065001363369</v>
          </cell>
          <cell r="D309">
            <v>64.240000000000009</v>
          </cell>
        </row>
        <row r="310">
          <cell r="C310" t="str">
            <v>08051195065001363370</v>
          </cell>
          <cell r="D310">
            <v>64.240000000000009</v>
          </cell>
        </row>
        <row r="311">
          <cell r="C311" t="str">
            <v>08051195065001363373</v>
          </cell>
          <cell r="D311">
            <v>64.240000000000009</v>
          </cell>
        </row>
        <row r="312">
          <cell r="C312" t="str">
            <v>08051195065001363379</v>
          </cell>
          <cell r="D312">
            <v>64.240000000000009</v>
          </cell>
        </row>
        <row r="313">
          <cell r="C313" t="str">
            <v>08051195065001363380</v>
          </cell>
          <cell r="D313">
            <v>64.240000000000009</v>
          </cell>
        </row>
        <row r="314">
          <cell r="C314" t="str">
            <v>08051195065001363382</v>
          </cell>
          <cell r="D314">
            <v>64.240000000000009</v>
          </cell>
        </row>
        <row r="315">
          <cell r="C315" t="str">
            <v>08051195065001363383</v>
          </cell>
          <cell r="D315">
            <v>70.080000000000013</v>
          </cell>
        </row>
        <row r="316">
          <cell r="C316" t="str">
            <v>08051195065001363386</v>
          </cell>
          <cell r="D316">
            <v>70.080000000000013</v>
          </cell>
        </row>
        <row r="317">
          <cell r="C317" t="str">
            <v>08051195065001363387</v>
          </cell>
          <cell r="D317">
            <v>64.240000000000009</v>
          </cell>
        </row>
        <row r="318">
          <cell r="C318" t="str">
            <v>08051195065001363390</v>
          </cell>
          <cell r="D318">
            <v>64.240000000000009</v>
          </cell>
        </row>
        <row r="319">
          <cell r="C319" t="str">
            <v>08051195065001363481</v>
          </cell>
          <cell r="D319">
            <v>64.240000000000009</v>
          </cell>
        </row>
        <row r="320">
          <cell r="C320" t="str">
            <v>08051195065001365634</v>
          </cell>
          <cell r="D320">
            <v>64.240000000000009</v>
          </cell>
        </row>
        <row r="321">
          <cell r="C321" t="str">
            <v>08051195065001365635</v>
          </cell>
          <cell r="D321">
            <v>64.240000000000009</v>
          </cell>
        </row>
        <row r="322">
          <cell r="C322" t="str">
            <v>08051195065001365636</v>
          </cell>
          <cell r="D322">
            <v>70.080000000000013</v>
          </cell>
        </row>
        <row r="323">
          <cell r="C323" t="str">
            <v>08051195065001416793</v>
          </cell>
          <cell r="D323">
            <v>64.240000000000009</v>
          </cell>
        </row>
        <row r="324">
          <cell r="C324" t="str">
            <v>08051195065001416800</v>
          </cell>
          <cell r="D324">
            <v>70.080000000000013</v>
          </cell>
        </row>
        <row r="325">
          <cell r="C325" t="str">
            <v>08051195065001416802</v>
          </cell>
          <cell r="D325">
            <v>64.240000000000009</v>
          </cell>
        </row>
        <row r="326">
          <cell r="C326" t="str">
            <v>08051195065001416803</v>
          </cell>
          <cell r="D326">
            <v>64.240000000000009</v>
          </cell>
        </row>
        <row r="327">
          <cell r="C327" t="str">
            <v>08061095911090001306</v>
          </cell>
          <cell r="D327">
            <v>442400</v>
          </cell>
        </row>
        <row r="328">
          <cell r="C328" t="str">
            <v>08007710581150000592</v>
          </cell>
          <cell r="D328">
            <v>10076372.640000001</v>
          </cell>
        </row>
        <row r="329">
          <cell r="C329" t="str">
            <v>08007710581610000266</v>
          </cell>
          <cell r="D329">
            <v>26673152.640000004</v>
          </cell>
        </row>
        <row r="330">
          <cell r="C330" t="str">
            <v>08007710581610000463</v>
          </cell>
          <cell r="D330">
            <v>33031856.699999999</v>
          </cell>
        </row>
        <row r="331">
          <cell r="C331" t="str">
            <v>08007710581690000528</v>
          </cell>
          <cell r="D331">
            <v>1814482.0800000003</v>
          </cell>
        </row>
        <row r="332">
          <cell r="C332" t="str">
            <v>08007710581960092295</v>
          </cell>
          <cell r="D332">
            <v>1870380.45</v>
          </cell>
        </row>
        <row r="333">
          <cell r="C333" t="str">
            <v>08050873961210097420</v>
          </cell>
          <cell r="D333">
            <v>571200</v>
          </cell>
        </row>
        <row r="334">
          <cell r="C334" t="str">
            <v>08050873981500001298</v>
          </cell>
          <cell r="D334">
            <v>0</v>
          </cell>
        </row>
        <row r="335">
          <cell r="C335" t="str">
            <v>08007710584000021715</v>
          </cell>
          <cell r="D335">
            <v>14972031.899999999</v>
          </cell>
        </row>
        <row r="336">
          <cell r="C336" t="str">
            <v>08050873965000035842</v>
          </cell>
          <cell r="D336">
            <v>1956</v>
          </cell>
        </row>
        <row r="337">
          <cell r="C337" t="str">
            <v>08050873965000039579</v>
          </cell>
          <cell r="D337">
            <v>5379</v>
          </cell>
        </row>
        <row r="338">
          <cell r="C338" t="str">
            <v>08050873965000040067</v>
          </cell>
          <cell r="D338">
            <v>150480</v>
          </cell>
        </row>
        <row r="339">
          <cell r="C339" t="str">
            <v>08050873965000040069</v>
          </cell>
          <cell r="D339">
            <v>56364</v>
          </cell>
        </row>
        <row r="340">
          <cell r="C340" t="str">
            <v>08050873965000040074</v>
          </cell>
          <cell r="D340">
            <v>123240</v>
          </cell>
        </row>
        <row r="341">
          <cell r="C341" t="str">
            <v>08050873965000040149</v>
          </cell>
          <cell r="D341">
            <v>3311</v>
          </cell>
        </row>
        <row r="342">
          <cell r="C342" t="str">
            <v>08050873965000040277</v>
          </cell>
          <cell r="D342">
            <v>14344</v>
          </cell>
        </row>
        <row r="343">
          <cell r="C343" t="str">
            <v>08050873965000042095</v>
          </cell>
          <cell r="D343">
            <v>5460</v>
          </cell>
        </row>
        <row r="344">
          <cell r="C344" t="str">
            <v>08050873965000042235</v>
          </cell>
          <cell r="D344">
            <v>35308</v>
          </cell>
        </row>
        <row r="345">
          <cell r="C345" t="str">
            <v>08050873965000042389</v>
          </cell>
          <cell r="D345">
            <v>1738</v>
          </cell>
        </row>
        <row r="346">
          <cell r="C346" t="str">
            <v>08050873965000042713</v>
          </cell>
          <cell r="D346">
            <v>6357</v>
          </cell>
        </row>
        <row r="347">
          <cell r="C347" t="str">
            <v>08050873965000042739</v>
          </cell>
          <cell r="D347">
            <v>8476</v>
          </cell>
        </row>
        <row r="348">
          <cell r="C348" t="str">
            <v>08050873965000043135</v>
          </cell>
          <cell r="D348">
            <v>2054</v>
          </cell>
        </row>
        <row r="349">
          <cell r="C349" t="str">
            <v>08050873965000043493</v>
          </cell>
          <cell r="D349">
            <v>1738</v>
          </cell>
        </row>
        <row r="350">
          <cell r="C350" t="str">
            <v>08050873965000044461</v>
          </cell>
          <cell r="D350">
            <v>5172</v>
          </cell>
        </row>
        <row r="351">
          <cell r="C351" t="str">
            <v>08050873965000045453</v>
          </cell>
          <cell r="D351">
            <v>1155</v>
          </cell>
        </row>
        <row r="352">
          <cell r="C352" t="str">
            <v>08050873965000045569</v>
          </cell>
          <cell r="D352">
            <v>4238</v>
          </cell>
        </row>
        <row r="353">
          <cell r="C353" t="str">
            <v>08050873965000045616</v>
          </cell>
          <cell r="D353">
            <v>4939</v>
          </cell>
        </row>
        <row r="354">
          <cell r="C354" t="str">
            <v>08050873965000050750</v>
          </cell>
          <cell r="D354">
            <v>4485</v>
          </cell>
        </row>
        <row r="355">
          <cell r="C355" t="str">
            <v>08050873985000033842</v>
          </cell>
          <cell r="D355">
            <v>3586</v>
          </cell>
        </row>
        <row r="356">
          <cell r="C356" t="str">
            <v>08050873985000036807</v>
          </cell>
          <cell r="D356">
            <v>759</v>
          </cell>
        </row>
        <row r="357">
          <cell r="C357" t="str">
            <v>08050873985000036888</v>
          </cell>
          <cell r="D357">
            <v>4103</v>
          </cell>
        </row>
        <row r="358">
          <cell r="C358" t="str">
            <v>08050873985000039752</v>
          </cell>
          <cell r="D358">
            <v>31493</v>
          </cell>
        </row>
        <row r="359">
          <cell r="C359" t="str">
            <v>08050873985000039795</v>
          </cell>
          <cell r="D359">
            <v>8965</v>
          </cell>
        </row>
        <row r="360">
          <cell r="C360" t="str">
            <v>08050873985000039803</v>
          </cell>
          <cell r="D360">
            <v>32736</v>
          </cell>
        </row>
        <row r="361">
          <cell r="C361" t="str">
            <v>08050873985000040279</v>
          </cell>
          <cell r="D361">
            <v>14586</v>
          </cell>
        </row>
        <row r="362">
          <cell r="C362" t="str">
            <v>08050873985000040280</v>
          </cell>
          <cell r="D362">
            <v>19635</v>
          </cell>
        </row>
        <row r="363">
          <cell r="C363" t="str">
            <v>08050873985000040428</v>
          </cell>
          <cell r="D363">
            <v>2310</v>
          </cell>
        </row>
        <row r="364">
          <cell r="C364" t="str">
            <v>08050873985000040467</v>
          </cell>
          <cell r="D364">
            <v>14344</v>
          </cell>
        </row>
        <row r="365">
          <cell r="C365" t="str">
            <v>08050873985000040548</v>
          </cell>
          <cell r="D365">
            <v>3465</v>
          </cell>
        </row>
        <row r="366">
          <cell r="C366" t="str">
            <v>08050873985000040555</v>
          </cell>
          <cell r="D366">
            <v>15499</v>
          </cell>
        </row>
        <row r="367">
          <cell r="C367" t="str">
            <v>08050873985000040596</v>
          </cell>
          <cell r="D367">
            <v>2992</v>
          </cell>
        </row>
        <row r="368">
          <cell r="C368" t="str">
            <v>08050873985000040638</v>
          </cell>
          <cell r="D368">
            <v>20240</v>
          </cell>
        </row>
        <row r="369">
          <cell r="C369" t="str">
            <v>08050873985000040864</v>
          </cell>
          <cell r="D369">
            <v>2310</v>
          </cell>
        </row>
        <row r="370">
          <cell r="C370" t="str">
            <v>08050873985000040932</v>
          </cell>
          <cell r="D370">
            <v>7172</v>
          </cell>
        </row>
        <row r="371">
          <cell r="C371" t="str">
            <v>08050873985000040934</v>
          </cell>
          <cell r="D371">
            <v>1793</v>
          </cell>
        </row>
        <row r="372">
          <cell r="C372" t="str">
            <v>08050873985000041412</v>
          </cell>
          <cell r="D372">
            <v>3465</v>
          </cell>
        </row>
        <row r="373">
          <cell r="C373" t="str">
            <v>08050873985000041460</v>
          </cell>
          <cell r="D373">
            <v>4554</v>
          </cell>
        </row>
        <row r="374">
          <cell r="C374" t="str">
            <v>08050873985000041554</v>
          </cell>
          <cell r="D374">
            <v>759</v>
          </cell>
        </row>
        <row r="375">
          <cell r="C375" t="str">
            <v>08050873985000041684</v>
          </cell>
          <cell r="D375">
            <v>2728</v>
          </cell>
        </row>
        <row r="376">
          <cell r="C376" t="str">
            <v>08050873985000042174</v>
          </cell>
          <cell r="D376">
            <v>8811</v>
          </cell>
        </row>
        <row r="377">
          <cell r="C377" t="str">
            <v>08050873985000042523</v>
          </cell>
          <cell r="D377">
            <v>1793</v>
          </cell>
        </row>
        <row r="378">
          <cell r="C378" t="str">
            <v>08050873985000042572</v>
          </cell>
          <cell r="D378">
            <v>11143</v>
          </cell>
        </row>
        <row r="379">
          <cell r="C379" t="str">
            <v>08050873985000043212</v>
          </cell>
          <cell r="D379">
            <v>5379</v>
          </cell>
        </row>
        <row r="380">
          <cell r="C380" t="str">
            <v>08050873985000043330</v>
          </cell>
          <cell r="D380">
            <v>32362</v>
          </cell>
        </row>
        <row r="381">
          <cell r="C381" t="str">
            <v>08050873985000043459</v>
          </cell>
          <cell r="D381">
            <v>16016</v>
          </cell>
        </row>
        <row r="382">
          <cell r="C382" t="str">
            <v>08050873985000043630</v>
          </cell>
          <cell r="D382">
            <v>5379</v>
          </cell>
        </row>
        <row r="383">
          <cell r="C383" t="str">
            <v>08050873985000043810</v>
          </cell>
          <cell r="D383">
            <v>15015</v>
          </cell>
        </row>
        <row r="384">
          <cell r="C384" t="str">
            <v>08050873985000043826</v>
          </cell>
          <cell r="D384">
            <v>4180</v>
          </cell>
        </row>
        <row r="385">
          <cell r="C385" t="str">
            <v>08050873985000043841</v>
          </cell>
          <cell r="D385">
            <v>3586</v>
          </cell>
        </row>
        <row r="386">
          <cell r="C386" t="str">
            <v>08050873985000043842</v>
          </cell>
          <cell r="D386">
            <v>1155</v>
          </cell>
        </row>
        <row r="387">
          <cell r="C387" t="str">
            <v>08050873985000044039</v>
          </cell>
          <cell r="D387">
            <v>3586</v>
          </cell>
        </row>
        <row r="388">
          <cell r="C388" t="str">
            <v>08050873985000045009</v>
          </cell>
          <cell r="D388">
            <v>1793</v>
          </cell>
        </row>
        <row r="389">
          <cell r="C389" t="str">
            <v>08050873985000045057</v>
          </cell>
          <cell r="D389">
            <v>67430</v>
          </cell>
        </row>
        <row r="390">
          <cell r="C390" t="str">
            <v>08050873985000046004</v>
          </cell>
          <cell r="D390">
            <v>5775</v>
          </cell>
        </row>
        <row r="391">
          <cell r="C391" t="str">
            <v>08050873985000230004</v>
          </cell>
          <cell r="D391">
            <v>5379</v>
          </cell>
        </row>
        <row r="392">
          <cell r="C392" t="str">
            <v>08050873985000295786</v>
          </cell>
          <cell r="D392">
            <v>10428</v>
          </cell>
        </row>
        <row r="393">
          <cell r="C393" t="str">
            <v>08050873985001304412</v>
          </cell>
          <cell r="D393">
            <v>462</v>
          </cell>
        </row>
        <row r="394">
          <cell r="C394" t="str">
            <v>08034810265000377930</v>
          </cell>
          <cell r="D394">
            <v>5102</v>
          </cell>
        </row>
        <row r="395">
          <cell r="C395" t="str">
            <v>08034810265001519413</v>
          </cell>
          <cell r="D395">
            <v>10090</v>
          </cell>
        </row>
        <row r="396">
          <cell r="C396" t="str">
            <v>08050873965000377926</v>
          </cell>
          <cell r="D396">
            <v>5487</v>
          </cell>
        </row>
        <row r="397">
          <cell r="C397" t="str">
            <v>08050873965000377927</v>
          </cell>
          <cell r="D397">
            <v>4790</v>
          </cell>
        </row>
        <row r="398">
          <cell r="C398" t="str">
            <v>08050873965000377929</v>
          </cell>
          <cell r="D398">
            <v>19067</v>
          </cell>
        </row>
        <row r="399">
          <cell r="C399" t="str">
            <v>08050873965000377931</v>
          </cell>
          <cell r="D399">
            <v>3074</v>
          </cell>
        </row>
        <row r="400">
          <cell r="C400" t="str">
            <v>08050873965000377932</v>
          </cell>
          <cell r="D400">
            <v>10571</v>
          </cell>
        </row>
        <row r="401">
          <cell r="C401" t="str">
            <v>08050873965000377933</v>
          </cell>
          <cell r="D401">
            <v>0</v>
          </cell>
        </row>
        <row r="402">
          <cell r="C402" t="str">
            <v>08050873981130091010</v>
          </cell>
          <cell r="D402">
            <v>66715</v>
          </cell>
        </row>
        <row r="403">
          <cell r="C403" t="str">
            <v>08050873965001251534</v>
          </cell>
          <cell r="D403">
            <v>2485</v>
          </cell>
        </row>
        <row r="404">
          <cell r="C404" t="str">
            <v>08050873965001251535</v>
          </cell>
          <cell r="D404">
            <v>1725</v>
          </cell>
        </row>
        <row r="405">
          <cell r="C405" t="str">
            <v>08050873985000075470</v>
          </cell>
          <cell r="D405">
            <v>2942863</v>
          </cell>
        </row>
        <row r="406">
          <cell r="C406" t="str">
            <v>08007710100001410382</v>
          </cell>
          <cell r="D406">
            <v>403341.02800000005</v>
          </cell>
        </row>
        <row r="407">
          <cell r="C407" t="str">
            <v>08051151310001384156</v>
          </cell>
          <cell r="D407">
            <v>133230.36000000002</v>
          </cell>
        </row>
        <row r="408">
          <cell r="C408" t="str">
            <v>08034810265000390385</v>
          </cell>
          <cell r="D408">
            <v>93</v>
          </cell>
        </row>
        <row r="409">
          <cell r="C409" t="str">
            <v>08041187585001255109</v>
          </cell>
          <cell r="D409">
            <v>76419</v>
          </cell>
        </row>
        <row r="410">
          <cell r="C410" t="str">
            <v>08049823825001261675</v>
          </cell>
          <cell r="D410">
            <v>70.080000000000013</v>
          </cell>
        </row>
        <row r="411">
          <cell r="C411" t="str">
            <v>08049823825001261690</v>
          </cell>
          <cell r="D411">
            <v>81.760000000000019</v>
          </cell>
        </row>
        <row r="412">
          <cell r="C412" t="str">
            <v>08049823825001261691</v>
          </cell>
          <cell r="D412">
            <v>81.760000000000019</v>
          </cell>
        </row>
        <row r="413">
          <cell r="C413" t="str">
            <v>08049823825001261700</v>
          </cell>
          <cell r="D413">
            <v>81.760000000000019</v>
          </cell>
        </row>
        <row r="414">
          <cell r="C414" t="str">
            <v>08049823825001261707</v>
          </cell>
          <cell r="D414">
            <v>75.920000000000016</v>
          </cell>
        </row>
        <row r="415">
          <cell r="C415" t="str">
            <v>08049823825001261708</v>
          </cell>
          <cell r="D415">
            <v>81.760000000000019</v>
          </cell>
        </row>
        <row r="416">
          <cell r="C416" t="str">
            <v>08049823825001262291</v>
          </cell>
          <cell r="D416">
            <v>81.760000000000019</v>
          </cell>
        </row>
        <row r="417">
          <cell r="C417" t="str">
            <v>08049823825001296264</v>
          </cell>
          <cell r="D417">
            <v>64.240000000000009</v>
          </cell>
        </row>
        <row r="418">
          <cell r="C418" t="str">
            <v>08049823825001296282</v>
          </cell>
          <cell r="D418">
            <v>64.240000000000009</v>
          </cell>
        </row>
        <row r="419">
          <cell r="C419" t="str">
            <v>08049823825001300564</v>
          </cell>
          <cell r="D419">
            <v>64.240000000000009</v>
          </cell>
        </row>
        <row r="420">
          <cell r="C420" t="str">
            <v>08049823825001344434</v>
          </cell>
          <cell r="D420">
            <v>81.760000000000019</v>
          </cell>
        </row>
        <row r="421">
          <cell r="C421" t="str">
            <v>08049823825001371197</v>
          </cell>
          <cell r="D421">
            <v>66</v>
          </cell>
        </row>
        <row r="422">
          <cell r="C422" t="str">
            <v>08049823825001371202</v>
          </cell>
          <cell r="D422">
            <v>64.240000000000009</v>
          </cell>
        </row>
        <row r="423">
          <cell r="C423" t="str">
            <v>08051151310000495627</v>
          </cell>
          <cell r="D423">
            <v>43897</v>
          </cell>
        </row>
        <row r="424">
          <cell r="C424" t="str">
            <v>08051151310000496545</v>
          </cell>
          <cell r="D424">
            <v>21543</v>
          </cell>
        </row>
        <row r="425">
          <cell r="C425" t="str">
            <v>08051151310001506433</v>
          </cell>
          <cell r="D425">
            <v>51033</v>
          </cell>
        </row>
        <row r="426">
          <cell r="C426" t="str">
            <v>08051152010000523941</v>
          </cell>
          <cell r="D426">
            <v>3486</v>
          </cell>
        </row>
        <row r="427">
          <cell r="C427" t="str">
            <v>08051152015000375729</v>
          </cell>
          <cell r="D427">
            <v>82928</v>
          </cell>
        </row>
        <row r="428">
          <cell r="D428">
            <v>115288220.64799978</v>
          </cell>
        </row>
      </sheetData>
      <sheetData sheetId="1"/>
      <sheetData sheetId="2">
        <row r="1">
          <cell r="D1" t="str">
            <v>LDC_Acct_No</v>
          </cell>
          <cell r="E1" t="str">
            <v>LDC Formatted</v>
          </cell>
          <cell r="F1" t="str">
            <v>Utility</v>
          </cell>
          <cell r="G1" t="str">
            <v>Address1</v>
          </cell>
          <cell r="H1" t="str">
            <v>Address2</v>
          </cell>
          <cell r="I1" t="str">
            <v>City</v>
          </cell>
          <cell r="J1" t="str">
            <v>State</v>
          </cell>
          <cell r="K1" t="str">
            <v>ZIPCode</v>
          </cell>
          <cell r="L1" t="str">
            <v>Full Address</v>
          </cell>
        </row>
        <row r="2">
          <cell r="D2" t="str">
            <v>08007710100001410382</v>
          </cell>
          <cell r="E2" t="str">
            <v>'08007710100001410382',</v>
          </cell>
          <cell r="F2" t="str">
            <v>OE</v>
          </cell>
          <cell r="G2" t="str">
            <v>10044 SHEPARD RD</v>
          </cell>
          <cell r="I2" t="str">
            <v>Macedonia</v>
          </cell>
          <cell r="J2" t="str">
            <v>OH</v>
          </cell>
          <cell r="K2" t="str">
            <v>44056-1130</v>
          </cell>
          <cell r="L2" t="str">
            <v>10044 SHEPARD RD, Macedonia, OH</v>
          </cell>
        </row>
        <row r="3">
          <cell r="D3" t="str">
            <v>08007710581000000743</v>
          </cell>
          <cell r="E3" t="str">
            <v>'08007710581000000743',</v>
          </cell>
          <cell r="F3" t="str">
            <v>CEI</v>
          </cell>
          <cell r="G3" t="str">
            <v>1010 BROADWAY AVE</v>
          </cell>
          <cell r="I3" t="str">
            <v>Bedford</v>
          </cell>
          <cell r="J3" t="str">
            <v>OH</v>
          </cell>
          <cell r="K3" t="str">
            <v>44146-4521</v>
          </cell>
          <cell r="L3" t="str">
            <v>1010 BROADWAY AVE, Bedford, OH</v>
          </cell>
        </row>
        <row r="4">
          <cell r="D4" t="str">
            <v>08007710581150000592</v>
          </cell>
          <cell r="E4" t="str">
            <v>'08007710581150000592',</v>
          </cell>
          <cell r="F4" t="str">
            <v>CEI</v>
          </cell>
          <cell r="G4" t="str">
            <v>5953 DEERING AVE</v>
          </cell>
          <cell r="I4" t="str">
            <v>Parma Heights</v>
          </cell>
          <cell r="J4" t="str">
            <v>OH</v>
          </cell>
          <cell r="K4" t="str">
            <v>44130-2306</v>
          </cell>
          <cell r="L4" t="str">
            <v>5953 DEERING AVE, Parma Heights, OH</v>
          </cell>
        </row>
        <row r="5">
          <cell r="D5" t="str">
            <v>08007710581360000901</v>
          </cell>
          <cell r="E5" t="str">
            <v>'08007710581360000901',</v>
          </cell>
          <cell r="F5" t="str">
            <v>CEI</v>
          </cell>
          <cell r="G5" t="str">
            <v>27149 CEDAR RD</v>
          </cell>
          <cell r="I5" t="str">
            <v>BEACHWOOD</v>
          </cell>
          <cell r="J5" t="str">
            <v>OH</v>
          </cell>
          <cell r="K5">
            <v>44122</v>
          </cell>
          <cell r="L5" t="str">
            <v>27149 CEDAR RD, BEACHWOOD, OH</v>
          </cell>
        </row>
        <row r="6">
          <cell r="D6" t="str">
            <v>08007710581610000266</v>
          </cell>
          <cell r="E6" t="str">
            <v>'08007710581610000266',</v>
          </cell>
          <cell r="F6" t="str">
            <v>CEI</v>
          </cell>
          <cell r="G6" t="str">
            <v>955 CLAGUE RD</v>
          </cell>
          <cell r="I6" t="str">
            <v>Westlake</v>
          </cell>
          <cell r="J6" t="str">
            <v>OH</v>
          </cell>
          <cell r="K6" t="str">
            <v>44145-1504</v>
          </cell>
          <cell r="L6" t="str">
            <v>955 CLAGUE RD, Westlake, OH</v>
          </cell>
        </row>
        <row r="7">
          <cell r="D7" t="str">
            <v>08007710581610000463</v>
          </cell>
          <cell r="E7" t="str">
            <v>'08007710581610000463',</v>
          </cell>
          <cell r="F7" t="str">
            <v>CEI</v>
          </cell>
          <cell r="G7" t="str">
            <v>5501 ROCKY RIVER DR</v>
          </cell>
          <cell r="I7" t="str">
            <v>CLEVELAND</v>
          </cell>
          <cell r="J7" t="str">
            <v>OH</v>
          </cell>
          <cell r="K7">
            <v>44135</v>
          </cell>
          <cell r="L7" t="str">
            <v>5501 ROCKY RIVER DR, CLEVELAND, OH</v>
          </cell>
        </row>
        <row r="8">
          <cell r="D8" t="str">
            <v>08007710581630000819</v>
          </cell>
          <cell r="E8" t="str">
            <v>'08007710581630000819',</v>
          </cell>
          <cell r="F8" t="str">
            <v>CEI</v>
          </cell>
          <cell r="G8" t="str">
            <v>4095 GREEN RD</v>
          </cell>
          <cell r="I8" t="str">
            <v>Warrensville Heights</v>
          </cell>
          <cell r="J8" t="str">
            <v>OH</v>
          </cell>
          <cell r="K8">
            <v>44122</v>
          </cell>
          <cell r="L8" t="str">
            <v>4095 GREEN RD, Warrensville Heights, OH</v>
          </cell>
        </row>
        <row r="9">
          <cell r="D9" t="str">
            <v>08007710581690000528</v>
          </cell>
          <cell r="E9" t="str">
            <v>'08007710581690000528',</v>
          </cell>
          <cell r="F9" t="str">
            <v>CEI</v>
          </cell>
          <cell r="G9" t="str">
            <v>5711 W PLEASANT VALLEY RD</v>
          </cell>
          <cell r="I9" t="str">
            <v>Parma</v>
          </cell>
          <cell r="J9" t="str">
            <v>OH</v>
          </cell>
          <cell r="K9" t="str">
            <v>44129-6721</v>
          </cell>
          <cell r="L9" t="str">
            <v>5711 W PLEASANT VALLEY RD, Parma, OH</v>
          </cell>
        </row>
        <row r="10">
          <cell r="D10" t="str">
            <v>08007710581940000643</v>
          </cell>
          <cell r="E10" t="str">
            <v>'08007710581940000643',</v>
          </cell>
          <cell r="F10" t="str">
            <v>CEI</v>
          </cell>
          <cell r="G10" t="str">
            <v>6535 BRECKSVILLE RD</v>
          </cell>
          <cell r="I10" t="str">
            <v>Independence</v>
          </cell>
          <cell r="J10" t="str">
            <v>OH</v>
          </cell>
          <cell r="K10" t="str">
            <v>44131-4855</v>
          </cell>
          <cell r="L10" t="str">
            <v>6535 BRECKSVILLE RD, Independence, OH</v>
          </cell>
        </row>
        <row r="11">
          <cell r="D11" t="str">
            <v>08007710581960092295</v>
          </cell>
          <cell r="E11" t="str">
            <v>'08007710581960092295',</v>
          </cell>
          <cell r="F11" t="str">
            <v>CEI</v>
          </cell>
          <cell r="G11" t="str">
            <v>4600 HARVARD AVE</v>
          </cell>
          <cell r="I11" t="str">
            <v>Newburgh Heights</v>
          </cell>
          <cell r="J11" t="str">
            <v>OH</v>
          </cell>
          <cell r="K11" t="str">
            <v>44105-3224</v>
          </cell>
          <cell r="L11" t="str">
            <v>4600 HARVARD AVE, Newburgh Heights, OH</v>
          </cell>
        </row>
        <row r="12">
          <cell r="D12" t="str">
            <v>08007710584000021715</v>
          </cell>
          <cell r="E12" t="str">
            <v>'08007710584000021715',</v>
          </cell>
          <cell r="F12" t="str">
            <v>CEI</v>
          </cell>
          <cell r="G12" t="str">
            <v>5900 POSTAL RD</v>
          </cell>
          <cell r="I12" t="str">
            <v>CLEVELAND</v>
          </cell>
          <cell r="J12" t="str">
            <v>OH</v>
          </cell>
          <cell r="K12">
            <v>44135</v>
          </cell>
          <cell r="L12" t="str">
            <v>5900 POSTAL RD, CLEVELAND, OH</v>
          </cell>
        </row>
        <row r="13">
          <cell r="D13" t="str">
            <v>08007710585001382277</v>
          </cell>
          <cell r="E13" t="str">
            <v>'08007710585001382277',</v>
          </cell>
          <cell r="F13" t="str">
            <v>CEI</v>
          </cell>
          <cell r="G13" t="str">
            <v>0000 CARNEGIE AVE</v>
          </cell>
          <cell r="I13" t="str">
            <v>CLEVELAND</v>
          </cell>
          <cell r="J13" t="str">
            <v>OH</v>
          </cell>
          <cell r="K13">
            <v>44106</v>
          </cell>
          <cell r="L13" t="str">
            <v>0000 CARNEGIE AVE, CLEVELAND, OH</v>
          </cell>
        </row>
        <row r="14">
          <cell r="D14" t="str">
            <v>08034810261020002546</v>
          </cell>
          <cell r="E14" t="str">
            <v>'08034810261020002546',</v>
          </cell>
          <cell r="F14" t="str">
            <v>CEI</v>
          </cell>
          <cell r="G14" t="str">
            <v>24101 AURORA RD</v>
          </cell>
          <cell r="I14" t="str">
            <v>BEDFORD HEIGHTS</v>
          </cell>
          <cell r="J14" t="str">
            <v>OH</v>
          </cell>
          <cell r="K14">
            <v>44146</v>
          </cell>
          <cell r="L14" t="str">
            <v>24101 AURORA RD, BEDFORD HEIGHTS, OH</v>
          </cell>
        </row>
        <row r="15">
          <cell r="D15" t="str">
            <v>08034810265000377930</v>
          </cell>
          <cell r="E15" t="str">
            <v>'08034810265000377930',</v>
          </cell>
          <cell r="F15" t="str">
            <v>CEI</v>
          </cell>
          <cell r="G15" t="str">
            <v>13933 LAKEWOOD HEIGHTS BLVD</v>
          </cell>
          <cell r="I15" t="str">
            <v>Cleveland</v>
          </cell>
          <cell r="J15" t="str">
            <v>OH</v>
          </cell>
          <cell r="K15" t="str">
            <v>44107-6128</v>
          </cell>
          <cell r="L15" t="str">
            <v>13933 LAKEWOOD HEIGHTS BLVD, Cleveland, OH</v>
          </cell>
        </row>
        <row r="16">
          <cell r="D16" t="str">
            <v>08034810265000390385</v>
          </cell>
          <cell r="E16" t="str">
            <v>'08034810265000390385',</v>
          </cell>
          <cell r="F16" t="str">
            <v>OE</v>
          </cell>
          <cell r="G16" t="str">
            <v>2915 BRECKSVILLE RD</v>
          </cell>
          <cell r="I16" t="str">
            <v>Richfield</v>
          </cell>
          <cell r="J16" t="str">
            <v>OH</v>
          </cell>
          <cell r="K16" t="str">
            <v>44286-9743</v>
          </cell>
          <cell r="L16" t="str">
            <v>2915 BRECKSVILLE RD, Richfield, OH</v>
          </cell>
        </row>
        <row r="17">
          <cell r="D17" t="str">
            <v>08034810265001363366</v>
          </cell>
          <cell r="E17" t="str">
            <v>'08034810265001363366',</v>
          </cell>
          <cell r="F17" t="str">
            <v>CEI</v>
          </cell>
          <cell r="G17" t="str">
            <v>28300 JACKSON RD</v>
          </cell>
          <cell r="I17" t="str">
            <v>Chagrin Falls</v>
          </cell>
          <cell r="J17" t="str">
            <v>OH</v>
          </cell>
          <cell r="K17" t="str">
            <v>44022-1516</v>
          </cell>
          <cell r="L17" t="str">
            <v>28300 JACKSON RD, Chagrin Falls, OH</v>
          </cell>
        </row>
        <row r="18">
          <cell r="D18" t="str">
            <v>08034810265001363372</v>
          </cell>
          <cell r="E18" t="str">
            <v>'08034810265001363372',</v>
          </cell>
          <cell r="F18" t="str">
            <v>CEI</v>
          </cell>
          <cell r="G18" t="str">
            <v>17874 MEADOW PARK DR</v>
          </cell>
          <cell r="I18" t="str">
            <v>Walton Hills</v>
          </cell>
          <cell r="J18" t="str">
            <v>OH</v>
          </cell>
          <cell r="K18" t="str">
            <v>44146-5155</v>
          </cell>
          <cell r="L18" t="str">
            <v>17874 MEADOW PARK DR, Walton Hills, OH</v>
          </cell>
        </row>
        <row r="19">
          <cell r="D19" t="str">
            <v>08034810265001363374</v>
          </cell>
          <cell r="E19" t="str">
            <v>'08034810265001363374',</v>
          </cell>
          <cell r="F19" t="str">
            <v>CEI</v>
          </cell>
          <cell r="G19" t="str">
            <v>6834 SMITH RD</v>
          </cell>
          <cell r="I19" t="str">
            <v>Middleburg Heights</v>
          </cell>
          <cell r="J19" t="str">
            <v>OH</v>
          </cell>
          <cell r="K19" t="str">
            <v>44130-2629</v>
          </cell>
          <cell r="L19" t="str">
            <v>6834 SMITH RD, Middleburg Heights, OH</v>
          </cell>
        </row>
        <row r="20">
          <cell r="D20" t="str">
            <v>08034810265001367236</v>
          </cell>
          <cell r="E20" t="str">
            <v>'08034810265001367236',</v>
          </cell>
          <cell r="F20" t="str">
            <v>CEI</v>
          </cell>
          <cell r="G20" t="str">
            <v>16717 LAVERNE AVE</v>
          </cell>
          <cell r="I20" t="str">
            <v>Cleveland</v>
          </cell>
          <cell r="J20" t="str">
            <v>OH</v>
          </cell>
          <cell r="K20" t="str">
            <v>44135-1927</v>
          </cell>
          <cell r="L20" t="str">
            <v>16717 LAVERNE AVE, Cleveland, OH</v>
          </cell>
        </row>
        <row r="21">
          <cell r="D21" t="str">
            <v>08034810265001385529</v>
          </cell>
          <cell r="E21" t="str">
            <v>'08034810265001385529',</v>
          </cell>
          <cell r="F21" t="str">
            <v>CEI</v>
          </cell>
          <cell r="G21" t="str">
            <v>27040 COOK RD</v>
          </cell>
          <cell r="I21" t="str">
            <v>Olmsted Twp</v>
          </cell>
          <cell r="J21" t="str">
            <v>OH</v>
          </cell>
          <cell r="K21" t="str">
            <v>44138-1111</v>
          </cell>
          <cell r="L21" t="str">
            <v>27040 COOK RD, Olmsted Twp, OH</v>
          </cell>
        </row>
        <row r="22">
          <cell r="D22" t="str">
            <v>08034810265001424672</v>
          </cell>
          <cell r="E22" t="str">
            <v>'08034810265001424672',</v>
          </cell>
          <cell r="F22" t="str">
            <v>CEI</v>
          </cell>
          <cell r="G22" t="str">
            <v>2726 E 79TH ST</v>
          </cell>
          <cell r="I22" t="str">
            <v>CLEVELAND</v>
          </cell>
          <cell r="J22" t="str">
            <v>OH</v>
          </cell>
          <cell r="K22">
            <v>44104</v>
          </cell>
          <cell r="L22" t="str">
            <v>2726 E 79TH ST, CLEVELAND, OH</v>
          </cell>
        </row>
        <row r="23">
          <cell r="D23" t="str">
            <v>08034810265001444133</v>
          </cell>
          <cell r="E23" t="str">
            <v>'08034810265001444133',</v>
          </cell>
          <cell r="F23" t="str">
            <v>CEI</v>
          </cell>
          <cell r="G23" t="str">
            <v>3207 W 159TH ST</v>
          </cell>
          <cell r="I23" t="str">
            <v>CLEVELAND</v>
          </cell>
          <cell r="J23" t="str">
            <v>OH</v>
          </cell>
          <cell r="K23">
            <v>44111</v>
          </cell>
          <cell r="L23" t="str">
            <v>3207 W 159TH ST, CLEVELAND, OH</v>
          </cell>
        </row>
        <row r="24">
          <cell r="D24" t="str">
            <v>08034810265001519413</v>
          </cell>
          <cell r="E24" t="str">
            <v>'08034810265001519413',</v>
          </cell>
          <cell r="F24" t="str">
            <v>CEI</v>
          </cell>
          <cell r="G24" t="str">
            <v>14509 LAKEWOOD HEIGHTS BLVD</v>
          </cell>
          <cell r="I24" t="str">
            <v>LAKEWOOD</v>
          </cell>
          <cell r="J24" t="str">
            <v>OH</v>
          </cell>
          <cell r="K24">
            <v>44107</v>
          </cell>
          <cell r="L24" t="str">
            <v>14509 LAKEWOOD HEIGHTS BLVD, LAKEWOOD, OH</v>
          </cell>
        </row>
        <row r="25">
          <cell r="D25" t="str">
            <v>08034810265001521073</v>
          </cell>
          <cell r="E25" t="str">
            <v>'08034810265001521073',</v>
          </cell>
          <cell r="F25" t="str">
            <v>CEI</v>
          </cell>
          <cell r="G25" t="str">
            <v>3351 REGENT RD</v>
          </cell>
          <cell r="I25" t="str">
            <v>Cleveland</v>
          </cell>
          <cell r="J25" t="str">
            <v>OH</v>
          </cell>
          <cell r="K25" t="str">
            <v>44127-1914</v>
          </cell>
          <cell r="L25" t="str">
            <v>3351 REGENT RD, Cleveland, OH</v>
          </cell>
        </row>
        <row r="26">
          <cell r="D26" t="str">
            <v>08041187581460094502</v>
          </cell>
          <cell r="E26" t="str">
            <v>'08041187581460094502',</v>
          </cell>
          <cell r="F26" t="str">
            <v>CEI</v>
          </cell>
          <cell r="G26" t="str">
            <v>721 W SCHAAF RD</v>
          </cell>
          <cell r="H26" t="str">
            <v>Radio</v>
          </cell>
          <cell r="I26" t="str">
            <v>CLEVELAND</v>
          </cell>
          <cell r="J26" t="str">
            <v>OH</v>
          </cell>
          <cell r="K26">
            <v>44109</v>
          </cell>
          <cell r="L26" t="str">
            <v>721 W SCHAAF RD, CLEVELAND, OH</v>
          </cell>
        </row>
        <row r="27">
          <cell r="D27" t="str">
            <v>08041187581950095266</v>
          </cell>
          <cell r="E27" t="str">
            <v>'08041187581950095266',</v>
          </cell>
          <cell r="F27" t="str">
            <v>CEI</v>
          </cell>
          <cell r="G27" t="str">
            <v>3775 PARK EAST DR</v>
          </cell>
          <cell r="H27" t="str">
            <v>Radio</v>
          </cell>
          <cell r="I27" t="str">
            <v>BEACHWOOD</v>
          </cell>
          <cell r="J27" t="str">
            <v>OH</v>
          </cell>
          <cell r="K27">
            <v>44122</v>
          </cell>
          <cell r="L27" t="str">
            <v>3775 PARK EAST DR, BEACHWOOD, OH</v>
          </cell>
        </row>
        <row r="28">
          <cell r="D28" t="str">
            <v>08041187585000389959</v>
          </cell>
          <cell r="E28" t="str">
            <v>'08041187585000389959',</v>
          </cell>
          <cell r="F28" t="str">
            <v>CEI</v>
          </cell>
          <cell r="G28" t="str">
            <v>6800 DUNHAM RD</v>
          </cell>
          <cell r="I28" t="str">
            <v>Walton Hills</v>
          </cell>
          <cell r="J28" t="str">
            <v>OH</v>
          </cell>
          <cell r="K28" t="str">
            <v>44146-4140</v>
          </cell>
          <cell r="L28" t="str">
            <v>6800 DUNHAM RD, Walton Hills, OH</v>
          </cell>
        </row>
        <row r="29">
          <cell r="D29" t="str">
            <v>08041187585000389961</v>
          </cell>
          <cell r="E29" t="str">
            <v>'08041187585000389961',</v>
          </cell>
          <cell r="F29" t="str">
            <v>CEI</v>
          </cell>
          <cell r="G29" t="str">
            <v>9621 YORK ALPHA DR</v>
          </cell>
          <cell r="I29" t="str">
            <v>North Royalton</v>
          </cell>
          <cell r="J29" t="str">
            <v>OH</v>
          </cell>
          <cell r="K29" t="str">
            <v>44133-3503</v>
          </cell>
          <cell r="L29" t="str">
            <v>9621 YORK ALPHA DR, North Royalton, OH</v>
          </cell>
        </row>
        <row r="30">
          <cell r="D30" t="str">
            <v>08041187585001251707</v>
          </cell>
          <cell r="E30" t="str">
            <v>'08041187585001251707',</v>
          </cell>
          <cell r="F30" t="str">
            <v>CEI</v>
          </cell>
          <cell r="G30" t="str">
            <v>38251 FAIRMOUNT BLVD</v>
          </cell>
          <cell r="I30" t="str">
            <v>Chagrin Falls</v>
          </cell>
          <cell r="J30" t="str">
            <v>OH</v>
          </cell>
          <cell r="K30" t="str">
            <v>44022-6690</v>
          </cell>
          <cell r="L30" t="str">
            <v>38251 FAIRMOUNT BLVD, Chagrin Falls, OH</v>
          </cell>
        </row>
        <row r="31">
          <cell r="D31" t="str">
            <v>08041187585001255109</v>
          </cell>
          <cell r="E31" t="str">
            <v>'08041187585001255109',</v>
          </cell>
          <cell r="F31" t="str">
            <v>OE</v>
          </cell>
          <cell r="G31" t="str">
            <v>18900 BOSTON RD</v>
          </cell>
          <cell r="I31" t="str">
            <v>STRONGSVILLE</v>
          </cell>
          <cell r="J31" t="str">
            <v>OH</v>
          </cell>
          <cell r="K31">
            <v>44136</v>
          </cell>
          <cell r="L31" t="str">
            <v>18900 BOSTON RD, STRONGSVILLE, OH</v>
          </cell>
        </row>
        <row r="32">
          <cell r="D32" t="str">
            <v>08041187585001282161</v>
          </cell>
          <cell r="E32" t="str">
            <v>'08041187585001282161',</v>
          </cell>
          <cell r="F32" t="str">
            <v>CEI</v>
          </cell>
          <cell r="G32" t="str">
            <v>28000 RANNEY PKWY</v>
          </cell>
          <cell r="I32" t="str">
            <v>WESTLAKE</v>
          </cell>
          <cell r="J32" t="str">
            <v>OH</v>
          </cell>
          <cell r="K32">
            <v>44145</v>
          </cell>
          <cell r="L32" t="str">
            <v>28000 RANNEY PKWY, WESTLAKE, OH</v>
          </cell>
        </row>
        <row r="33">
          <cell r="D33" t="str">
            <v>08041187585001299132</v>
          </cell>
          <cell r="E33" t="str">
            <v>'08041187585001299132',</v>
          </cell>
          <cell r="F33" t="str">
            <v>CEI</v>
          </cell>
          <cell r="G33" t="str">
            <v>7580 CHAGRIN RD</v>
          </cell>
          <cell r="I33" t="str">
            <v>Chagrin Falls</v>
          </cell>
          <cell r="J33" t="str">
            <v>OH</v>
          </cell>
          <cell r="K33" t="str">
            <v>44023-4438</v>
          </cell>
          <cell r="L33" t="str">
            <v>7580 CHAGRIN RD, Chagrin Falls, OH</v>
          </cell>
        </row>
        <row r="34">
          <cell r="D34" t="str">
            <v>08041187585001403598</v>
          </cell>
          <cell r="E34" t="str">
            <v>'08041187585001403598',</v>
          </cell>
          <cell r="F34" t="str">
            <v>CEI</v>
          </cell>
          <cell r="G34" t="str">
            <v>4460 OAKES RD</v>
          </cell>
          <cell r="I34" t="str">
            <v>Brecksville</v>
          </cell>
          <cell r="J34" t="str">
            <v>OH</v>
          </cell>
          <cell r="K34" t="str">
            <v>44141-2562</v>
          </cell>
          <cell r="L34" t="str">
            <v>4460 OAKES RD, Brecksville, OH</v>
          </cell>
        </row>
        <row r="35">
          <cell r="D35" t="str">
            <v>08041187585001409177</v>
          </cell>
          <cell r="E35" t="str">
            <v>'08041187585001409177',</v>
          </cell>
          <cell r="F35" t="str">
            <v>CEI</v>
          </cell>
          <cell r="G35" t="str">
            <v>14041 W PARKWAY RD</v>
          </cell>
          <cell r="I35" t="str">
            <v>CLEVELAND</v>
          </cell>
          <cell r="J35" t="str">
            <v>OH</v>
          </cell>
          <cell r="K35">
            <v>44135</v>
          </cell>
          <cell r="L35" t="str">
            <v>14041 W PARKWAY RD, CLEVELAND, OH</v>
          </cell>
        </row>
        <row r="36">
          <cell r="D36" t="str">
            <v>08049823825001261675</v>
          </cell>
          <cell r="E36" t="str">
            <v>'08049823825001261675',</v>
          </cell>
          <cell r="F36" t="str">
            <v>OE</v>
          </cell>
          <cell r="G36" t="str">
            <v>27240 SPRAGUE RD</v>
          </cell>
          <cell r="I36" t="str">
            <v>Olmsted Twp</v>
          </cell>
          <cell r="J36" t="str">
            <v>OH</v>
          </cell>
          <cell r="K36" t="str">
            <v>44138-1748</v>
          </cell>
          <cell r="L36" t="str">
            <v>27240 SPRAGUE RD, Olmsted Twp, OH</v>
          </cell>
        </row>
        <row r="37">
          <cell r="D37" t="str">
            <v>08049823825001261690</v>
          </cell>
          <cell r="E37" t="str">
            <v>'08049823825001261690',</v>
          </cell>
          <cell r="F37" t="str">
            <v>OE</v>
          </cell>
          <cell r="G37" t="str">
            <v>196 JUDITA DR</v>
          </cell>
          <cell r="I37" t="str">
            <v>Brunswick</v>
          </cell>
          <cell r="J37" t="str">
            <v>OH</v>
          </cell>
          <cell r="K37" t="str">
            <v>44212-1625</v>
          </cell>
          <cell r="L37" t="str">
            <v>196 JUDITA DR, Brunswick, OH</v>
          </cell>
        </row>
        <row r="38">
          <cell r="D38" t="str">
            <v>08049823825001261691</v>
          </cell>
          <cell r="E38" t="str">
            <v>'08049823825001261691',</v>
          </cell>
          <cell r="F38" t="str">
            <v>OE</v>
          </cell>
          <cell r="G38" t="str">
            <v>455 WESTWOOD AVE</v>
          </cell>
          <cell r="I38" t="str">
            <v>Brunswick</v>
          </cell>
          <cell r="J38" t="str">
            <v>OH</v>
          </cell>
          <cell r="K38" t="str">
            <v>44212-1811</v>
          </cell>
          <cell r="L38" t="str">
            <v>455 WESTWOOD AVE, Brunswick, OH</v>
          </cell>
        </row>
        <row r="39">
          <cell r="D39" t="str">
            <v>08049823825001261700</v>
          </cell>
          <cell r="E39" t="str">
            <v>'08049823825001261700',</v>
          </cell>
          <cell r="F39" t="str">
            <v>OE</v>
          </cell>
          <cell r="G39" t="str">
            <v>1610 S CARPENTER RD</v>
          </cell>
          <cell r="I39" t="str">
            <v>Brunswick</v>
          </cell>
          <cell r="J39" t="str">
            <v>OH</v>
          </cell>
          <cell r="K39" t="str">
            <v>44212-3823</v>
          </cell>
          <cell r="L39" t="str">
            <v>1610 S CARPENTER RD, Brunswick, OH</v>
          </cell>
        </row>
        <row r="40">
          <cell r="D40" t="str">
            <v>08049823825001261707</v>
          </cell>
          <cell r="E40" t="str">
            <v>'08049823825001261707',</v>
          </cell>
          <cell r="F40" t="str">
            <v>OE</v>
          </cell>
          <cell r="G40" t="str">
            <v>4607 GRAFTON RD</v>
          </cell>
          <cell r="I40" t="str">
            <v>Brunswick</v>
          </cell>
          <cell r="J40" t="str">
            <v>OH</v>
          </cell>
          <cell r="K40" t="str">
            <v>44212-2007</v>
          </cell>
          <cell r="L40" t="str">
            <v>4607 GRAFTON RD, Brunswick, OH</v>
          </cell>
        </row>
        <row r="41">
          <cell r="D41" t="str">
            <v>08049823825001261708</v>
          </cell>
          <cell r="E41" t="str">
            <v>'08049823825001261708',</v>
          </cell>
          <cell r="F41" t="str">
            <v>OE</v>
          </cell>
          <cell r="G41" t="str">
            <v>168 BOSTON RD</v>
          </cell>
          <cell r="I41" t="str">
            <v>Hinckley</v>
          </cell>
          <cell r="J41" t="str">
            <v>OH</v>
          </cell>
          <cell r="K41" t="str">
            <v>44233-9460</v>
          </cell>
          <cell r="L41" t="str">
            <v>168 BOSTON RD, Hinckley, OH</v>
          </cell>
        </row>
        <row r="42">
          <cell r="D42" t="str">
            <v>08049823825001262291</v>
          </cell>
          <cell r="E42" t="str">
            <v>'08049823825001262291',</v>
          </cell>
          <cell r="F42" t="str">
            <v>OE</v>
          </cell>
          <cell r="G42" t="str">
            <v>12 CLEARWATER DR</v>
          </cell>
          <cell r="I42" t="str">
            <v>Brunswick</v>
          </cell>
          <cell r="J42" t="str">
            <v>OH</v>
          </cell>
          <cell r="K42" t="str">
            <v>44212-1528</v>
          </cell>
          <cell r="L42" t="str">
            <v>12 CLEARWATER DR, Brunswick, OH</v>
          </cell>
        </row>
        <row r="43">
          <cell r="D43" t="str">
            <v>08049823825001296264</v>
          </cell>
          <cell r="E43" t="str">
            <v>'08049823825001296264',</v>
          </cell>
          <cell r="F43" t="str">
            <v>OE</v>
          </cell>
          <cell r="G43" t="str">
            <v>8439 SUMMER RD</v>
          </cell>
          <cell r="I43" t="str">
            <v>Macedonia</v>
          </cell>
          <cell r="J43" t="str">
            <v>OH</v>
          </cell>
          <cell r="K43" t="str">
            <v>44056-1717</v>
          </cell>
          <cell r="L43" t="str">
            <v>8439 SUMMER RD, Macedonia, OH</v>
          </cell>
        </row>
        <row r="44">
          <cell r="D44" t="str">
            <v>08049823825001296282</v>
          </cell>
          <cell r="E44" t="str">
            <v>'08049823825001296282',</v>
          </cell>
          <cell r="F44" t="str">
            <v>OE</v>
          </cell>
          <cell r="G44" t="str">
            <v>904 W 130TH ST</v>
          </cell>
          <cell r="I44" t="str">
            <v>Brunswick</v>
          </cell>
          <cell r="J44" t="str">
            <v>OH</v>
          </cell>
          <cell r="K44" t="str">
            <v>44212-2315</v>
          </cell>
          <cell r="L44" t="str">
            <v>904 W 130TH ST, Brunswick, OH</v>
          </cell>
        </row>
        <row r="45">
          <cell r="D45" t="str">
            <v>08049823825001300564</v>
          </cell>
          <cell r="E45" t="str">
            <v>'08049823825001300564',</v>
          </cell>
          <cell r="F45" t="str">
            <v>OE</v>
          </cell>
          <cell r="G45" t="str">
            <v>3621 SLEEPY HOLLOW RD</v>
          </cell>
          <cell r="I45" t="str">
            <v>Brunswick</v>
          </cell>
          <cell r="J45" t="str">
            <v>OH</v>
          </cell>
          <cell r="K45" t="str">
            <v>44212-4166</v>
          </cell>
          <cell r="L45" t="str">
            <v>3621 SLEEPY HOLLOW RD, Brunswick, OH</v>
          </cell>
        </row>
        <row r="46">
          <cell r="D46" t="str">
            <v>08049823825001344434</v>
          </cell>
          <cell r="E46" t="str">
            <v>'08049823825001344434',</v>
          </cell>
          <cell r="F46" t="str">
            <v>OE</v>
          </cell>
          <cell r="G46" t="str">
            <v>4708 1/2 TOWNSEND RD</v>
          </cell>
          <cell r="I46" t="str">
            <v>Richfield</v>
          </cell>
          <cell r="J46" t="str">
            <v>OH</v>
          </cell>
          <cell r="K46" t="str">
            <v>44286-9617</v>
          </cell>
          <cell r="L46" t="str">
            <v>4708 1/2 TOWNSEND RD, Richfield, OH</v>
          </cell>
        </row>
        <row r="47">
          <cell r="D47" t="str">
            <v>08049823825001371197</v>
          </cell>
          <cell r="E47" t="str">
            <v>'08049823825001371197',</v>
          </cell>
          <cell r="F47" t="str">
            <v>OE</v>
          </cell>
          <cell r="G47" t="str">
            <v>7500 BRANDYWINE RD</v>
          </cell>
          <cell r="I47" t="str">
            <v>Hudson</v>
          </cell>
          <cell r="J47" t="str">
            <v>OH</v>
          </cell>
          <cell r="K47" t="str">
            <v>44236-1011</v>
          </cell>
          <cell r="L47" t="str">
            <v>7500 BRANDYWINE RD, Hudson, OH</v>
          </cell>
        </row>
        <row r="48">
          <cell r="D48" t="str">
            <v>08049823825001371202</v>
          </cell>
          <cell r="E48" t="str">
            <v>'08049823825001371202',</v>
          </cell>
          <cell r="F48" t="str">
            <v>OE</v>
          </cell>
          <cell r="G48" t="str">
            <v>500 INVERLANE RD</v>
          </cell>
          <cell r="I48" t="str">
            <v>Northfield</v>
          </cell>
          <cell r="J48" t="str">
            <v>OH</v>
          </cell>
          <cell r="K48" t="str">
            <v>44067-2559</v>
          </cell>
          <cell r="L48" t="str">
            <v>500 INVERLANE RD, Northfield, OH</v>
          </cell>
        </row>
        <row r="49">
          <cell r="D49" t="str">
            <v>08050873961020000593</v>
          </cell>
          <cell r="E49" t="str">
            <v>'08050873961020000593',</v>
          </cell>
          <cell r="F49" t="str">
            <v>CEI</v>
          </cell>
          <cell r="G49" t="str">
            <v>18640 PEARL RD</v>
          </cell>
          <cell r="I49" t="str">
            <v>Strongsville</v>
          </cell>
          <cell r="J49" t="str">
            <v>OH</v>
          </cell>
          <cell r="K49" t="str">
            <v>44136-6927</v>
          </cell>
          <cell r="L49" t="str">
            <v>18640 PEARL RD, Strongsville, OH</v>
          </cell>
        </row>
        <row r="50">
          <cell r="D50" t="str">
            <v>08050873961020095316</v>
          </cell>
          <cell r="E50" t="str">
            <v>'08050873961020095316',</v>
          </cell>
          <cell r="F50" t="str">
            <v>CEI</v>
          </cell>
          <cell r="G50" t="str">
            <v>11501 BROOKPARK RD</v>
          </cell>
          <cell r="I50" t="str">
            <v>Parma</v>
          </cell>
          <cell r="J50" t="str">
            <v>OH</v>
          </cell>
          <cell r="K50" t="str">
            <v>44130-1101</v>
          </cell>
          <cell r="L50" t="str">
            <v>11501 BROOKPARK RD, Parma, OH</v>
          </cell>
        </row>
        <row r="51">
          <cell r="D51" t="str">
            <v>08050873961030005315</v>
          </cell>
          <cell r="E51" t="str">
            <v>'08050873961030005315',</v>
          </cell>
          <cell r="F51" t="str">
            <v>CEI</v>
          </cell>
          <cell r="G51" t="str">
            <v>1800 BASSETT RD</v>
          </cell>
          <cell r="I51" t="str">
            <v>Westlake</v>
          </cell>
          <cell r="J51" t="str">
            <v>OH</v>
          </cell>
          <cell r="K51" t="str">
            <v>44145-1909</v>
          </cell>
          <cell r="L51" t="str">
            <v>1800 BASSETT RD, Westlake, OH</v>
          </cell>
        </row>
        <row r="52">
          <cell r="D52" t="str">
            <v>08050873961030095319</v>
          </cell>
          <cell r="E52" t="str">
            <v>'08050873961030095319',</v>
          </cell>
          <cell r="F52" t="str">
            <v>CEI</v>
          </cell>
          <cell r="G52" t="str">
            <v>14001 BROOKPARK RD</v>
          </cell>
          <cell r="I52" t="str">
            <v>Brook Park</v>
          </cell>
          <cell r="J52" t="str">
            <v>OH</v>
          </cell>
          <cell r="K52" t="str">
            <v>44142-1701</v>
          </cell>
          <cell r="L52" t="str">
            <v>14001 BROOKPARK RD, Brook Park, OH</v>
          </cell>
        </row>
        <row r="53">
          <cell r="D53" t="str">
            <v>08050873961040095311</v>
          </cell>
          <cell r="E53" t="str">
            <v>'08050873961040095311',</v>
          </cell>
          <cell r="F53" t="str">
            <v>CEI</v>
          </cell>
          <cell r="G53" t="str">
            <v>16311 BROOKPARK RD</v>
          </cell>
          <cell r="I53" t="str">
            <v>Brook Park</v>
          </cell>
          <cell r="J53" t="str">
            <v>OH</v>
          </cell>
          <cell r="K53" t="str">
            <v>44142-1626</v>
          </cell>
          <cell r="L53" t="str">
            <v>16311 BROOKPARK RD, Brook Park, OH</v>
          </cell>
        </row>
        <row r="54">
          <cell r="D54" t="str">
            <v>08050873961100000829</v>
          </cell>
          <cell r="E54" t="str">
            <v>'08050873961100000829',</v>
          </cell>
          <cell r="F54" t="str">
            <v>CEI</v>
          </cell>
          <cell r="G54" t="str">
            <v>4041 NORTHFIELD RD</v>
          </cell>
          <cell r="I54" t="str">
            <v>Warrensville Heights</v>
          </cell>
          <cell r="J54" t="str">
            <v>OH</v>
          </cell>
          <cell r="K54" t="str">
            <v>44122-7001</v>
          </cell>
          <cell r="L54" t="str">
            <v>4041 NORTHFIELD RD, Warrensville Heights, OH</v>
          </cell>
        </row>
        <row r="55">
          <cell r="D55" t="str">
            <v>08050873961110002545</v>
          </cell>
          <cell r="E55" t="str">
            <v>'08050873961110002545',</v>
          </cell>
          <cell r="F55" t="str">
            <v>CEI</v>
          </cell>
          <cell r="G55" t="str">
            <v>20906 CHAGRIN BLVD</v>
          </cell>
          <cell r="I55" t="str">
            <v>Highland Hills</v>
          </cell>
          <cell r="J55" t="str">
            <v>OH</v>
          </cell>
          <cell r="K55" t="str">
            <v>44122-5304</v>
          </cell>
          <cell r="L55" t="str">
            <v>20906 CHAGRIN BLVD, Highland Hills, OH</v>
          </cell>
        </row>
        <row r="56">
          <cell r="D56" t="str">
            <v>08050873961120021956</v>
          </cell>
          <cell r="E56" t="str">
            <v>'08050873961120021956',</v>
          </cell>
          <cell r="F56" t="str">
            <v>CEI</v>
          </cell>
          <cell r="G56" t="str">
            <v>309 CLAGUE RD</v>
          </cell>
          <cell r="I56" t="str">
            <v>Bay Village</v>
          </cell>
          <cell r="J56" t="str">
            <v>OH</v>
          </cell>
          <cell r="K56" t="str">
            <v>44140-2991</v>
          </cell>
          <cell r="L56" t="str">
            <v>309 CLAGUE RD, Bay Village, OH</v>
          </cell>
        </row>
        <row r="57">
          <cell r="D57" t="str">
            <v>08050873961170094661</v>
          </cell>
          <cell r="E57" t="str">
            <v>'08050873961170094661',</v>
          </cell>
          <cell r="F57" t="str">
            <v>CEI</v>
          </cell>
          <cell r="G57" t="str">
            <v>3550 GREEN RD</v>
          </cell>
          <cell r="I57" t="str">
            <v>Highland Hills</v>
          </cell>
          <cell r="J57" t="str">
            <v>OH</v>
          </cell>
          <cell r="K57" t="str">
            <v>44122-5702</v>
          </cell>
          <cell r="L57" t="str">
            <v>3550 GREEN RD, Highland Hills, OH</v>
          </cell>
        </row>
        <row r="58">
          <cell r="D58" t="str">
            <v>08050873961190000799</v>
          </cell>
          <cell r="E58" t="str">
            <v>'08050873961190000799',</v>
          </cell>
          <cell r="F58" t="str">
            <v>CEI</v>
          </cell>
          <cell r="G58" t="str">
            <v>16814 TARKINGTON AVE</v>
          </cell>
          <cell r="I58" t="str">
            <v>Cleveland</v>
          </cell>
          <cell r="J58" t="str">
            <v>OH</v>
          </cell>
          <cell r="K58" t="str">
            <v>44128-3754</v>
          </cell>
          <cell r="L58" t="str">
            <v>16814 TARKINGTON AVE, Cleveland, OH</v>
          </cell>
        </row>
        <row r="59">
          <cell r="D59" t="str">
            <v>08050873961210097420</v>
          </cell>
          <cell r="E59" t="str">
            <v>'08050873961210097420',</v>
          </cell>
          <cell r="F59" t="str">
            <v>CEI</v>
          </cell>
          <cell r="G59" t="str">
            <v>6800 ENGLE RD</v>
          </cell>
          <cell r="I59" t="str">
            <v>Middleburg Heights</v>
          </cell>
          <cell r="J59" t="str">
            <v>OH</v>
          </cell>
          <cell r="K59" t="str">
            <v>44130-7910</v>
          </cell>
          <cell r="L59" t="str">
            <v>6800 ENGLE RD, Middleburg Heights, OH</v>
          </cell>
        </row>
        <row r="60">
          <cell r="D60" t="str">
            <v>08050873961220095319</v>
          </cell>
          <cell r="E60" t="str">
            <v>'08050873961220095319',</v>
          </cell>
          <cell r="F60" t="str">
            <v>CEI</v>
          </cell>
          <cell r="G60" t="str">
            <v>13898 FAIRHILL RD</v>
          </cell>
          <cell r="I60" t="str">
            <v>Shaker Heights</v>
          </cell>
          <cell r="J60" t="str">
            <v>OH</v>
          </cell>
          <cell r="K60" t="str">
            <v>44120-1208</v>
          </cell>
          <cell r="L60" t="str">
            <v>13898 FAIRHILL RD, Shaker Heights, OH</v>
          </cell>
        </row>
        <row r="61">
          <cell r="D61" t="str">
            <v>08050873961320023194</v>
          </cell>
          <cell r="E61" t="str">
            <v>'08050873961320023194',</v>
          </cell>
          <cell r="F61" t="str">
            <v>CEI</v>
          </cell>
          <cell r="G61" t="str">
            <v>10520 KINSMAN RD</v>
          </cell>
          <cell r="I61" t="str">
            <v>Cleveland</v>
          </cell>
          <cell r="J61" t="str">
            <v>OH</v>
          </cell>
          <cell r="K61" t="str">
            <v>44104-5358</v>
          </cell>
          <cell r="L61" t="str">
            <v>10520 KINSMAN RD, Cleveland, OH</v>
          </cell>
        </row>
        <row r="62">
          <cell r="D62" t="str">
            <v>08050873961350058377</v>
          </cell>
          <cell r="E62" t="str">
            <v>'08050873961350058377',</v>
          </cell>
          <cell r="F62" t="str">
            <v>CEI</v>
          </cell>
          <cell r="G62" t="str">
            <v>10746 LEUER AVE</v>
          </cell>
          <cell r="H62" t="str">
            <v>Pool</v>
          </cell>
          <cell r="I62" t="str">
            <v>CLEVELAND</v>
          </cell>
          <cell r="J62" t="str">
            <v>OH</v>
          </cell>
          <cell r="K62">
            <v>44108</v>
          </cell>
          <cell r="L62" t="str">
            <v>10746 LEUER AVE, CLEVELAND, OH</v>
          </cell>
        </row>
        <row r="63">
          <cell r="D63" t="str">
            <v>08050873961360069124</v>
          </cell>
          <cell r="E63" t="str">
            <v>'08050873961360069124',</v>
          </cell>
          <cell r="F63" t="str">
            <v>CEI</v>
          </cell>
          <cell r="G63" t="str">
            <v>14554 LORAIN AVE</v>
          </cell>
          <cell r="I63" t="str">
            <v>Cleveland</v>
          </cell>
          <cell r="J63" t="str">
            <v>OH</v>
          </cell>
          <cell r="K63" t="str">
            <v>44111-3155</v>
          </cell>
          <cell r="L63" t="str">
            <v>14554 LORAIN AVE, Cleveland, OH</v>
          </cell>
        </row>
        <row r="64">
          <cell r="D64" t="str">
            <v>08050873961360073628</v>
          </cell>
          <cell r="E64" t="str">
            <v>'08050873961360073628',</v>
          </cell>
          <cell r="F64" t="str">
            <v>CEI</v>
          </cell>
          <cell r="G64" t="str">
            <v>17902 LORAIN AVE</v>
          </cell>
          <cell r="I64" t="str">
            <v>Cleveland</v>
          </cell>
          <cell r="J64" t="str">
            <v>OH</v>
          </cell>
          <cell r="K64" t="str">
            <v>44111-5602</v>
          </cell>
          <cell r="L64" t="str">
            <v>17902 LORAIN AVE, Cleveland, OH</v>
          </cell>
        </row>
        <row r="65">
          <cell r="D65" t="str">
            <v>08050873961370093412</v>
          </cell>
          <cell r="E65" t="str">
            <v>'08050873961370093412',</v>
          </cell>
          <cell r="F65" t="str">
            <v>CEI</v>
          </cell>
          <cell r="G65" t="str">
            <v>E 74TH ST</v>
          </cell>
          <cell r="I65" t="str">
            <v>CLEVELAND</v>
          </cell>
          <cell r="J65" t="str">
            <v>OH</v>
          </cell>
          <cell r="K65">
            <v>44103</v>
          </cell>
          <cell r="L65" t="str">
            <v>E 74TH ST, CLEVELAND, OH</v>
          </cell>
        </row>
        <row r="66">
          <cell r="D66" t="str">
            <v>08050873961380093414</v>
          </cell>
          <cell r="E66" t="str">
            <v>'08050873961380093414',</v>
          </cell>
          <cell r="F66" t="str">
            <v>CEI</v>
          </cell>
          <cell r="G66" t="str">
            <v>E 79TH ST</v>
          </cell>
          <cell r="I66" t="str">
            <v>CLEVELAND</v>
          </cell>
          <cell r="J66" t="str">
            <v>OH</v>
          </cell>
          <cell r="K66">
            <v>44103</v>
          </cell>
          <cell r="L66" t="str">
            <v>E 79TH ST, CLEVELAND, OH</v>
          </cell>
        </row>
        <row r="67">
          <cell r="D67" t="str">
            <v>08050873961420022160</v>
          </cell>
          <cell r="E67" t="str">
            <v>'08050873961420022160',</v>
          </cell>
          <cell r="F67" t="str">
            <v>CEI</v>
          </cell>
          <cell r="G67" t="str">
            <v>MONTROSE AVE</v>
          </cell>
          <cell r="H67" t="str">
            <v>Montrose</v>
          </cell>
          <cell r="I67" t="str">
            <v>CLEVELAND</v>
          </cell>
          <cell r="J67" t="str">
            <v>OH</v>
          </cell>
          <cell r="K67">
            <v>44111</v>
          </cell>
          <cell r="L67" t="str">
            <v>MONTROSE AVE, CLEVELAND, OH</v>
          </cell>
        </row>
        <row r="68">
          <cell r="D68" t="str">
            <v>08050873961440020530</v>
          </cell>
          <cell r="E68" t="str">
            <v>'08050873961440020530',</v>
          </cell>
          <cell r="F68" t="str">
            <v>CEI</v>
          </cell>
          <cell r="G68" t="str">
            <v>4000 OAKES RD</v>
          </cell>
          <cell r="I68" t="str">
            <v>BRECKSVILLE</v>
          </cell>
          <cell r="J68" t="str">
            <v>OH</v>
          </cell>
          <cell r="K68">
            <v>44141</v>
          </cell>
          <cell r="L68" t="str">
            <v>4000 OAKES RD, BRECKSVILLE, OH</v>
          </cell>
        </row>
        <row r="69">
          <cell r="D69" t="str">
            <v>08050873961520060585</v>
          </cell>
          <cell r="E69" t="str">
            <v>'08050873961520060585',</v>
          </cell>
          <cell r="F69" t="str">
            <v>CEI</v>
          </cell>
          <cell r="G69" t="str">
            <v>4525 ROCKY RIVER DR</v>
          </cell>
          <cell r="I69" t="str">
            <v>Cleveland</v>
          </cell>
          <cell r="J69" t="str">
            <v>OH</v>
          </cell>
          <cell r="K69" t="str">
            <v>44135-3857</v>
          </cell>
          <cell r="L69" t="str">
            <v>4525 ROCKY RIVER DR, Cleveland, OH</v>
          </cell>
        </row>
        <row r="70">
          <cell r="D70" t="str">
            <v>08050873961530022018</v>
          </cell>
          <cell r="E70" t="str">
            <v>'08050873961530022018',</v>
          </cell>
          <cell r="F70" t="str">
            <v>CEI</v>
          </cell>
          <cell r="G70" t="str">
            <v>18778 ROYALTON RD W</v>
          </cell>
          <cell r="I70" t="str">
            <v>STRONGSVILLE</v>
          </cell>
          <cell r="J70" t="str">
            <v>OH</v>
          </cell>
          <cell r="K70">
            <v>44136</v>
          </cell>
          <cell r="L70" t="str">
            <v>18778 ROYALTON RD W, STRONGSVILLE, OH</v>
          </cell>
        </row>
        <row r="71">
          <cell r="D71" t="str">
            <v>08050873961530100122</v>
          </cell>
          <cell r="E71" t="str">
            <v>'08050873961530100122',</v>
          </cell>
          <cell r="F71" t="str">
            <v>CEI</v>
          </cell>
          <cell r="G71" t="str">
            <v>19619 MAPLEWOOD AVE</v>
          </cell>
          <cell r="I71" t="str">
            <v>Cleveland</v>
          </cell>
          <cell r="J71" t="str">
            <v>OH</v>
          </cell>
          <cell r="K71" t="str">
            <v>44135-2457</v>
          </cell>
          <cell r="L71" t="str">
            <v>19619 MAPLEWOOD AVE, Cleveland, OH</v>
          </cell>
        </row>
        <row r="72">
          <cell r="D72" t="str">
            <v>08050873961550095006</v>
          </cell>
          <cell r="E72" t="str">
            <v>'08050873961550095006',</v>
          </cell>
          <cell r="F72" t="str">
            <v>CEI</v>
          </cell>
          <cell r="G72" t="str">
            <v>16750 PURITAS AVE</v>
          </cell>
          <cell r="I72" t="str">
            <v>Cleveland</v>
          </cell>
          <cell r="J72" t="str">
            <v>OH</v>
          </cell>
          <cell r="K72" t="str">
            <v>44135-2596</v>
          </cell>
          <cell r="L72" t="str">
            <v>16750 PURITAS AVE, Cleveland, OH</v>
          </cell>
        </row>
        <row r="73">
          <cell r="D73" t="str">
            <v>08050873961640093438</v>
          </cell>
          <cell r="E73" t="str">
            <v>'08050873961640093438',</v>
          </cell>
          <cell r="F73" t="str">
            <v>CEI</v>
          </cell>
          <cell r="G73" t="str">
            <v>STEARNS RD</v>
          </cell>
          <cell r="I73" t="str">
            <v>CLEVELAND</v>
          </cell>
          <cell r="J73" t="str">
            <v>OH</v>
          </cell>
          <cell r="K73">
            <v>44106</v>
          </cell>
          <cell r="L73" t="str">
            <v>STEARNS RD, CLEVELAND, OH</v>
          </cell>
        </row>
        <row r="74">
          <cell r="D74" t="str">
            <v>08050873961650093445</v>
          </cell>
          <cell r="E74" t="str">
            <v>'08050873961650093445',</v>
          </cell>
          <cell r="F74" t="str">
            <v>CEI</v>
          </cell>
          <cell r="G74" t="str">
            <v>E 105TH ST</v>
          </cell>
          <cell r="I74" t="str">
            <v>CLEVELAND</v>
          </cell>
          <cell r="J74" t="str">
            <v>OH</v>
          </cell>
          <cell r="K74">
            <v>44104</v>
          </cell>
          <cell r="L74" t="str">
            <v>E 105TH ST, CLEVELAND, OH</v>
          </cell>
        </row>
        <row r="75">
          <cell r="D75" t="str">
            <v>08050873961760091054</v>
          </cell>
          <cell r="E75" t="str">
            <v>'08050873961760091054',</v>
          </cell>
          <cell r="F75" t="str">
            <v>CEI</v>
          </cell>
          <cell r="G75" t="str">
            <v>16750 PURITAS AVE</v>
          </cell>
          <cell r="I75" t="str">
            <v>Cleveland</v>
          </cell>
          <cell r="J75" t="str">
            <v>OH</v>
          </cell>
          <cell r="K75" t="str">
            <v>44135-2596</v>
          </cell>
          <cell r="L75" t="str">
            <v>16750 PURITAS AVE, Cleveland, OH</v>
          </cell>
        </row>
        <row r="76">
          <cell r="D76" t="str">
            <v>08050873961770000351</v>
          </cell>
          <cell r="E76" t="str">
            <v>'08050873961770000351',</v>
          </cell>
          <cell r="F76" t="str">
            <v>CEI</v>
          </cell>
          <cell r="G76" t="str">
            <v>BROOKPARK RD</v>
          </cell>
          <cell r="I76" t="str">
            <v>CLEVELAND</v>
          </cell>
          <cell r="J76" t="str">
            <v>OH</v>
          </cell>
          <cell r="K76">
            <v>44142</v>
          </cell>
          <cell r="L76" t="str">
            <v>BROOKPARK RD, CLEVELAND, OH</v>
          </cell>
        </row>
        <row r="77">
          <cell r="D77" t="str">
            <v>08050873961790050335</v>
          </cell>
          <cell r="E77" t="str">
            <v>'08050873961790050335',</v>
          </cell>
          <cell r="F77" t="str">
            <v>CEI</v>
          </cell>
          <cell r="G77" t="str">
            <v>4302 W 197TH ST</v>
          </cell>
          <cell r="I77" t="str">
            <v>Cleveland</v>
          </cell>
          <cell r="J77" t="str">
            <v>OH</v>
          </cell>
          <cell r="K77" t="str">
            <v>44135-1008</v>
          </cell>
          <cell r="L77" t="str">
            <v>4302 W 197TH ST, Cleveland, OH</v>
          </cell>
        </row>
        <row r="78">
          <cell r="D78" t="str">
            <v>08050873961890095316</v>
          </cell>
          <cell r="E78" t="str">
            <v>'08050873961890095316',</v>
          </cell>
          <cell r="F78" t="str">
            <v>CEI</v>
          </cell>
          <cell r="G78" t="str">
            <v>3140 N PARK BLVD</v>
          </cell>
          <cell r="I78" t="str">
            <v>CLEVELAND HEIGHTS</v>
          </cell>
          <cell r="J78" t="str">
            <v>OH</v>
          </cell>
          <cell r="K78">
            <v>44118</v>
          </cell>
          <cell r="L78" t="str">
            <v>3140 N PARK BLVD, CLEVELAND HEIGHTS, OH</v>
          </cell>
        </row>
        <row r="79">
          <cell r="D79" t="str">
            <v>08050873961920095310</v>
          </cell>
          <cell r="E79" t="str">
            <v>'08050873961920095310',</v>
          </cell>
          <cell r="F79" t="str">
            <v>CEI</v>
          </cell>
          <cell r="G79" t="str">
            <v>2710 N PARK BLVD</v>
          </cell>
          <cell r="I79" t="str">
            <v>CLEVELAND HEIGHTS</v>
          </cell>
          <cell r="J79" t="str">
            <v>OH</v>
          </cell>
          <cell r="K79">
            <v>44118</v>
          </cell>
          <cell r="L79" t="str">
            <v>2710 N PARK BLVD, CLEVELAND HEIGHTS, OH</v>
          </cell>
        </row>
        <row r="80">
          <cell r="D80" t="str">
            <v>08050873961930095312</v>
          </cell>
          <cell r="E80" t="str">
            <v>'08050873961930095312',</v>
          </cell>
          <cell r="F80" t="str">
            <v>CEI</v>
          </cell>
          <cell r="G80" t="str">
            <v>699 S BELVOIR BLVD</v>
          </cell>
          <cell r="I80" t="str">
            <v>South Euclid</v>
          </cell>
          <cell r="J80" t="str">
            <v>OH</v>
          </cell>
          <cell r="K80" t="str">
            <v>44121-2810</v>
          </cell>
          <cell r="L80" t="str">
            <v>699 S BELVOIR BLVD, South Euclid, OH</v>
          </cell>
        </row>
        <row r="81">
          <cell r="D81" t="str">
            <v>08050873961950100015</v>
          </cell>
          <cell r="E81" t="str">
            <v>'08050873961950100015',</v>
          </cell>
          <cell r="F81" t="str">
            <v>CEI</v>
          </cell>
          <cell r="G81" t="str">
            <v>25100 CHAGRIN BLVD</v>
          </cell>
          <cell r="I81" t="str">
            <v>BEACHWOOD</v>
          </cell>
          <cell r="J81" t="str">
            <v>OH</v>
          </cell>
          <cell r="K81">
            <v>44122</v>
          </cell>
          <cell r="L81" t="str">
            <v>25100 CHAGRIN BLVD, BEACHWOOD, OH</v>
          </cell>
        </row>
        <row r="82">
          <cell r="D82" t="str">
            <v>08050873961960091997</v>
          </cell>
          <cell r="E82" t="str">
            <v>'08050873961960091997',</v>
          </cell>
          <cell r="F82" t="str">
            <v>CEI</v>
          </cell>
          <cell r="G82" t="str">
            <v>22100 CHAGRIN BLVD</v>
          </cell>
          <cell r="I82" t="str">
            <v>BEACHWOOD</v>
          </cell>
          <cell r="J82" t="str">
            <v>OH</v>
          </cell>
          <cell r="K82">
            <v>44122</v>
          </cell>
          <cell r="L82" t="str">
            <v>22100 CHAGRIN BLVD, BEACHWOOD, OH</v>
          </cell>
        </row>
        <row r="83">
          <cell r="D83" t="str">
            <v>08050873961960095310</v>
          </cell>
          <cell r="E83" t="str">
            <v>'08050873961960095310',</v>
          </cell>
          <cell r="F83" t="str">
            <v>CEI</v>
          </cell>
          <cell r="G83" t="str">
            <v>1397 S BELVOIR BLVD</v>
          </cell>
          <cell r="I83" t="str">
            <v>South Euclid</v>
          </cell>
          <cell r="J83" t="str">
            <v>OH</v>
          </cell>
          <cell r="K83" t="str">
            <v>44121-2953</v>
          </cell>
          <cell r="L83" t="str">
            <v>1397 S BELVOIR BLVD, South Euclid, OH</v>
          </cell>
        </row>
        <row r="84">
          <cell r="D84" t="str">
            <v>08050873961970095312</v>
          </cell>
          <cell r="E84" t="str">
            <v>'08050873961970095312',</v>
          </cell>
          <cell r="F84" t="str">
            <v>CEI</v>
          </cell>
          <cell r="G84" t="str">
            <v>1653 S BELVOIR BLVD</v>
          </cell>
          <cell r="I84" t="str">
            <v>South Euclid</v>
          </cell>
          <cell r="J84" t="str">
            <v>OH</v>
          </cell>
          <cell r="K84" t="str">
            <v>44121-3772</v>
          </cell>
          <cell r="L84" t="str">
            <v>1653 S BELVOIR BLVD, South Euclid, OH</v>
          </cell>
        </row>
        <row r="85">
          <cell r="D85" t="str">
            <v>08050873961980095315</v>
          </cell>
          <cell r="E85" t="str">
            <v>'08050873961980095315',</v>
          </cell>
          <cell r="F85" t="str">
            <v>CEI</v>
          </cell>
          <cell r="G85" t="str">
            <v>1809 S BELVOIR BLVD</v>
          </cell>
          <cell r="I85" t="str">
            <v>South Euclid</v>
          </cell>
          <cell r="J85" t="str">
            <v>OH</v>
          </cell>
          <cell r="K85" t="str">
            <v>44121-3746</v>
          </cell>
          <cell r="L85" t="str">
            <v>1809 S BELVOIR BLVD, South Euclid, OH</v>
          </cell>
        </row>
        <row r="86">
          <cell r="D86" t="str">
            <v>08050873961990095317</v>
          </cell>
          <cell r="E86" t="str">
            <v>'08050873961990095317',</v>
          </cell>
          <cell r="F86" t="str">
            <v>CEI</v>
          </cell>
          <cell r="G86" t="str">
            <v>2051 S BELVOIR BLVD</v>
          </cell>
          <cell r="I86" t="str">
            <v>South Euclid</v>
          </cell>
          <cell r="J86" t="str">
            <v>OH</v>
          </cell>
          <cell r="K86" t="str">
            <v>44121-1201</v>
          </cell>
          <cell r="L86" t="str">
            <v>2051 S BELVOIR BLVD, South Euclid, OH</v>
          </cell>
        </row>
        <row r="87">
          <cell r="D87" t="str">
            <v>08050873964000003524</v>
          </cell>
          <cell r="E87" t="str">
            <v>'08050873964000003524',</v>
          </cell>
          <cell r="F87" t="str">
            <v>CEI</v>
          </cell>
          <cell r="G87" t="str">
            <v>W HANGER RD</v>
          </cell>
          <cell r="I87" t="str">
            <v>CLEVELAND</v>
          </cell>
          <cell r="J87" t="str">
            <v>OH</v>
          </cell>
          <cell r="K87">
            <v>44135</v>
          </cell>
          <cell r="L87" t="str">
            <v>W HANGER RD, CLEVELAND, OH</v>
          </cell>
        </row>
        <row r="88">
          <cell r="D88" t="str">
            <v>08050873964000012927</v>
          </cell>
          <cell r="E88" t="str">
            <v>'08050873964000012927',</v>
          </cell>
          <cell r="F88" t="str">
            <v>CEI</v>
          </cell>
          <cell r="G88" t="str">
            <v>4960 GRAYTON RD</v>
          </cell>
          <cell r="I88" t="str">
            <v>Cleveland</v>
          </cell>
          <cell r="J88" t="str">
            <v>OH</v>
          </cell>
          <cell r="K88" t="str">
            <v>44135-2377</v>
          </cell>
          <cell r="L88" t="str">
            <v>4960 GRAYTON RD, Cleveland, OH</v>
          </cell>
        </row>
        <row r="89">
          <cell r="D89" t="str">
            <v>08050873964000013415</v>
          </cell>
          <cell r="E89" t="str">
            <v>'08050873964000013415',</v>
          </cell>
          <cell r="F89" t="str">
            <v>CEI</v>
          </cell>
          <cell r="G89" t="str">
            <v>5835 HARPER RD</v>
          </cell>
          <cell r="I89" t="str">
            <v>Solon</v>
          </cell>
          <cell r="J89" t="str">
            <v>OH</v>
          </cell>
          <cell r="K89" t="str">
            <v>44139-1832</v>
          </cell>
          <cell r="L89" t="str">
            <v>5835 HARPER RD, Solon, OH</v>
          </cell>
        </row>
        <row r="90">
          <cell r="D90" t="str">
            <v>08050873964000017756</v>
          </cell>
          <cell r="E90" t="str">
            <v>'08050873964000017756',</v>
          </cell>
          <cell r="F90" t="str">
            <v>CEI</v>
          </cell>
          <cell r="G90" t="str">
            <v>4324 GREEN RD</v>
          </cell>
          <cell r="I90" t="str">
            <v>Highland Hills</v>
          </cell>
          <cell r="J90" t="str">
            <v>OH</v>
          </cell>
          <cell r="K90" t="str">
            <v>44128-4824</v>
          </cell>
          <cell r="L90" t="str">
            <v>4324 GREEN RD, Highland Hills, OH</v>
          </cell>
        </row>
        <row r="91">
          <cell r="D91" t="str">
            <v>08050873964000020086</v>
          </cell>
          <cell r="E91" t="str">
            <v>'08050873964000020086',</v>
          </cell>
          <cell r="F91" t="str">
            <v>CEI</v>
          </cell>
          <cell r="G91" t="str">
            <v>4852 ROCKY RIVER DR</v>
          </cell>
          <cell r="I91" t="str">
            <v>Cleveland</v>
          </cell>
          <cell r="J91" t="str">
            <v>OH</v>
          </cell>
          <cell r="K91">
            <v>44135</v>
          </cell>
          <cell r="L91" t="str">
            <v>4852 ROCKY RIVER DR, Cleveland, OH</v>
          </cell>
        </row>
        <row r="92">
          <cell r="D92" t="str">
            <v>08050873965000035842</v>
          </cell>
          <cell r="E92" t="str">
            <v>'08050873965000035842',</v>
          </cell>
          <cell r="F92" t="str">
            <v>CEI</v>
          </cell>
          <cell r="G92" t="str">
            <v>E 71ST ST</v>
          </cell>
          <cell r="I92" t="str">
            <v>CLEVELAND</v>
          </cell>
          <cell r="J92" t="str">
            <v>OH</v>
          </cell>
          <cell r="K92">
            <v>44105</v>
          </cell>
          <cell r="L92" t="str">
            <v>E 71ST ST, CLEVELAND, OH</v>
          </cell>
        </row>
        <row r="93">
          <cell r="D93" t="str">
            <v>08050873965000039579</v>
          </cell>
          <cell r="E93" t="str">
            <v>'08050873965000039579',</v>
          </cell>
          <cell r="F93" t="str">
            <v>CEI</v>
          </cell>
          <cell r="G93" t="str">
            <v>4041 NORTHFIELD RD</v>
          </cell>
          <cell r="I93" t="str">
            <v>Warrensville Heights</v>
          </cell>
          <cell r="J93" t="str">
            <v>OH</v>
          </cell>
          <cell r="K93" t="str">
            <v>44122-7001</v>
          </cell>
          <cell r="L93" t="str">
            <v>4041 NORTHFIELD RD, Warrensville Heights, OH</v>
          </cell>
        </row>
        <row r="94">
          <cell r="D94" t="str">
            <v>08050873965000040067</v>
          </cell>
          <cell r="E94" t="str">
            <v>'08050873965000040067',</v>
          </cell>
          <cell r="F94" t="str">
            <v>CEI</v>
          </cell>
          <cell r="G94" t="str">
            <v>5501 ROCKY RIVER DR</v>
          </cell>
          <cell r="I94" t="str">
            <v>CLEVELAND</v>
          </cell>
          <cell r="J94" t="str">
            <v>OH</v>
          </cell>
          <cell r="K94">
            <v>44135</v>
          </cell>
          <cell r="L94" t="str">
            <v>5501 ROCKY RIVER DR, CLEVELAND, OH</v>
          </cell>
        </row>
        <row r="95">
          <cell r="D95" t="str">
            <v>08050873965000040069</v>
          </cell>
          <cell r="E95" t="str">
            <v>'08050873965000040069',</v>
          </cell>
          <cell r="F95" t="str">
            <v>CEI</v>
          </cell>
          <cell r="G95" t="str">
            <v>4300 BRADLEY RD</v>
          </cell>
          <cell r="I95" t="str">
            <v>Cleveland</v>
          </cell>
          <cell r="J95" t="str">
            <v>OH</v>
          </cell>
          <cell r="K95" t="str">
            <v>44109-3774</v>
          </cell>
          <cell r="L95" t="str">
            <v>4300 BRADLEY RD, Cleveland, OH</v>
          </cell>
        </row>
        <row r="96">
          <cell r="D96" t="str">
            <v>08050873965000040074</v>
          </cell>
          <cell r="E96" t="str">
            <v>'08050873965000040074',</v>
          </cell>
          <cell r="F96" t="str">
            <v>CEI</v>
          </cell>
          <cell r="G96" t="str">
            <v>5501 ROCKY RIVER DR</v>
          </cell>
          <cell r="I96" t="str">
            <v>CLEVELAND</v>
          </cell>
          <cell r="J96" t="str">
            <v>OH</v>
          </cell>
          <cell r="K96">
            <v>44135</v>
          </cell>
          <cell r="L96" t="str">
            <v>5501 ROCKY RIVER DR, CLEVELAND, OH</v>
          </cell>
        </row>
        <row r="97">
          <cell r="D97" t="str">
            <v>08050873965000040149</v>
          </cell>
          <cell r="E97" t="str">
            <v>'08050873965000040149',</v>
          </cell>
          <cell r="F97" t="str">
            <v>CEI</v>
          </cell>
          <cell r="G97" t="str">
            <v>4514 W 130TH ST</v>
          </cell>
          <cell r="I97" t="str">
            <v>Cleveland</v>
          </cell>
          <cell r="J97" t="str">
            <v>OH</v>
          </cell>
          <cell r="K97" t="str">
            <v>44135-3567</v>
          </cell>
          <cell r="L97" t="str">
            <v>4514 W 130TH ST, Cleveland, OH</v>
          </cell>
        </row>
        <row r="98">
          <cell r="D98" t="str">
            <v>08050873965000040277</v>
          </cell>
          <cell r="E98" t="str">
            <v>'08050873965000040277',</v>
          </cell>
          <cell r="F98" t="str">
            <v>CEI</v>
          </cell>
          <cell r="G98" t="str">
            <v>12200 KIRTON AVE</v>
          </cell>
          <cell r="I98" t="str">
            <v>CLEVELAND</v>
          </cell>
          <cell r="J98" t="str">
            <v>OH</v>
          </cell>
          <cell r="K98">
            <v>44135</v>
          </cell>
          <cell r="L98" t="str">
            <v>12200 KIRTON AVE, CLEVELAND, OH</v>
          </cell>
        </row>
        <row r="99">
          <cell r="D99" t="str">
            <v>08050873965000042095</v>
          </cell>
          <cell r="E99" t="str">
            <v>'08050873965000042095',</v>
          </cell>
          <cell r="F99" t="str">
            <v>CEI</v>
          </cell>
          <cell r="G99" t="str">
            <v>DAVINWOOD DR</v>
          </cell>
          <cell r="I99" t="str">
            <v>CLEVELAND</v>
          </cell>
          <cell r="J99" t="str">
            <v>OH</v>
          </cell>
          <cell r="K99">
            <v>44135</v>
          </cell>
          <cell r="L99" t="str">
            <v>DAVINWOOD DR, CLEVELAND, OH</v>
          </cell>
        </row>
        <row r="100">
          <cell r="D100" t="str">
            <v>08050873965000042235</v>
          </cell>
          <cell r="E100" t="str">
            <v>'08050873965000042235',</v>
          </cell>
          <cell r="F100" t="str">
            <v>CEI</v>
          </cell>
          <cell r="G100" t="str">
            <v>W 128TH ST</v>
          </cell>
          <cell r="I100" t="str">
            <v>CLEVELAND</v>
          </cell>
          <cell r="J100" t="str">
            <v>OH</v>
          </cell>
          <cell r="K100">
            <v>44111</v>
          </cell>
          <cell r="L100" t="str">
            <v>W 128TH ST, CLEVELAND, OH</v>
          </cell>
        </row>
        <row r="101">
          <cell r="D101" t="str">
            <v>08050873965000042389</v>
          </cell>
          <cell r="E101" t="str">
            <v>'08050873965000042389',</v>
          </cell>
          <cell r="F101" t="str">
            <v>CEI</v>
          </cell>
          <cell r="G101" t="str">
            <v>1609 E 21ST ST</v>
          </cell>
          <cell r="I101" t="str">
            <v>CLEVELAND</v>
          </cell>
          <cell r="J101" t="str">
            <v>OH</v>
          </cell>
          <cell r="K101">
            <v>44114</v>
          </cell>
          <cell r="L101" t="str">
            <v>1609 E 21ST ST, CLEVELAND, OH</v>
          </cell>
        </row>
        <row r="102">
          <cell r="D102" t="str">
            <v>08050873965000042713</v>
          </cell>
          <cell r="E102" t="str">
            <v>'08050873965000042713',</v>
          </cell>
          <cell r="F102" t="str">
            <v>CEI</v>
          </cell>
          <cell r="G102" t="str">
            <v>PORT AVE</v>
          </cell>
          <cell r="I102" t="str">
            <v>CLEVELAND</v>
          </cell>
          <cell r="J102" t="str">
            <v>OH</v>
          </cell>
          <cell r="K102">
            <v>44104</v>
          </cell>
          <cell r="L102" t="str">
            <v>PORT AVE, CLEVELAND, OH</v>
          </cell>
        </row>
        <row r="103">
          <cell r="D103" t="str">
            <v>08050873965000042739</v>
          </cell>
          <cell r="E103" t="str">
            <v>'08050873965000042739',</v>
          </cell>
          <cell r="F103" t="str">
            <v>CEI</v>
          </cell>
          <cell r="G103" t="str">
            <v>10801 LEUER AVE</v>
          </cell>
          <cell r="I103" t="str">
            <v>Cleveland</v>
          </cell>
          <cell r="J103" t="str">
            <v>OH</v>
          </cell>
          <cell r="K103" t="str">
            <v>44108-1355</v>
          </cell>
          <cell r="L103" t="str">
            <v>10801 LEUER AVE, Cleveland, OH</v>
          </cell>
        </row>
        <row r="104">
          <cell r="D104" t="str">
            <v>08050873965000043135</v>
          </cell>
          <cell r="E104" t="str">
            <v>'08050873965000043135',</v>
          </cell>
          <cell r="F104" t="str">
            <v>CEI</v>
          </cell>
          <cell r="G104" t="str">
            <v>4525 ROCKY RIVER DR</v>
          </cell>
          <cell r="I104" t="str">
            <v>Cleveland</v>
          </cell>
          <cell r="J104" t="str">
            <v>OH</v>
          </cell>
          <cell r="K104" t="str">
            <v>44135-3857</v>
          </cell>
          <cell r="L104" t="str">
            <v>4525 ROCKY RIVER DR, Cleveland, OH</v>
          </cell>
        </row>
        <row r="105">
          <cell r="D105" t="str">
            <v>08050873965000043493</v>
          </cell>
          <cell r="E105" t="str">
            <v>'08050873965000043493',</v>
          </cell>
          <cell r="F105" t="str">
            <v>CEI</v>
          </cell>
          <cell r="G105" t="str">
            <v>310 CARNEGIE AVE</v>
          </cell>
          <cell r="I105" t="str">
            <v>Cleveland</v>
          </cell>
          <cell r="J105" t="str">
            <v>OH</v>
          </cell>
          <cell r="K105" t="str">
            <v>44115-2816</v>
          </cell>
          <cell r="L105" t="str">
            <v>310 CARNEGIE AVE, Cleveland, OH</v>
          </cell>
        </row>
        <row r="106">
          <cell r="D106" t="str">
            <v>08050873965000044461</v>
          </cell>
          <cell r="E106" t="str">
            <v>'08050873965000044461',</v>
          </cell>
          <cell r="F106" t="str">
            <v>CEI</v>
          </cell>
          <cell r="G106" t="str">
            <v>680 E 113TH ST</v>
          </cell>
          <cell r="I106" t="str">
            <v>Cleveland</v>
          </cell>
          <cell r="J106" t="str">
            <v>OH</v>
          </cell>
          <cell r="K106" t="str">
            <v>44108-2603</v>
          </cell>
          <cell r="L106" t="str">
            <v>680 E 113TH ST, Cleveland, OH</v>
          </cell>
        </row>
        <row r="107">
          <cell r="D107" t="str">
            <v>08050873965000045453</v>
          </cell>
          <cell r="E107" t="str">
            <v>'08050873965000045453',</v>
          </cell>
          <cell r="F107" t="str">
            <v>CEI</v>
          </cell>
          <cell r="G107" t="str">
            <v>8555 HOUGH AVE</v>
          </cell>
          <cell r="I107" t="str">
            <v>Cleveland</v>
          </cell>
          <cell r="J107" t="str">
            <v>OH</v>
          </cell>
          <cell r="K107" t="str">
            <v>44106-1545</v>
          </cell>
          <cell r="L107" t="str">
            <v>8555 HOUGH AVE, Cleveland, OH</v>
          </cell>
        </row>
        <row r="108">
          <cell r="D108" t="str">
            <v>08050873965000045569</v>
          </cell>
          <cell r="E108" t="str">
            <v>'08050873965000045569',</v>
          </cell>
          <cell r="F108" t="str">
            <v>CEI</v>
          </cell>
          <cell r="G108" t="str">
            <v>4095 GREEN RD</v>
          </cell>
          <cell r="I108" t="str">
            <v>BEACHWOOD</v>
          </cell>
          <cell r="J108" t="str">
            <v>OH</v>
          </cell>
          <cell r="K108">
            <v>44122</v>
          </cell>
          <cell r="L108" t="str">
            <v>4095 GREEN RD, BEACHWOOD, OH</v>
          </cell>
        </row>
        <row r="109">
          <cell r="D109" t="str">
            <v>08050873965000045616</v>
          </cell>
          <cell r="E109" t="str">
            <v>'08050873965000045616',</v>
          </cell>
          <cell r="F109" t="str">
            <v>CEI</v>
          </cell>
          <cell r="G109" t="str">
            <v>1781 E 27TH ST</v>
          </cell>
          <cell r="I109" t="str">
            <v>Cleveland</v>
          </cell>
          <cell r="J109" t="str">
            <v>OH</v>
          </cell>
          <cell r="K109" t="str">
            <v>44114-4421</v>
          </cell>
          <cell r="L109" t="str">
            <v>1781 E 27TH ST, Cleveland, OH</v>
          </cell>
        </row>
        <row r="110">
          <cell r="D110" t="str">
            <v>08050873965000050750</v>
          </cell>
          <cell r="E110" t="str">
            <v>'08050873965000050750',</v>
          </cell>
          <cell r="F110" t="str">
            <v>CEI</v>
          </cell>
          <cell r="G110" t="str">
            <v>6388 RIVERSIDE DR</v>
          </cell>
          <cell r="I110" t="str">
            <v>BROOK PARK</v>
          </cell>
          <cell r="J110" t="str">
            <v>OH</v>
          </cell>
          <cell r="K110">
            <v>44142</v>
          </cell>
          <cell r="L110" t="str">
            <v>6388 RIVERSIDE DR, BROOK PARK, OH</v>
          </cell>
        </row>
        <row r="111">
          <cell r="D111" t="str">
            <v>08050873965000128729</v>
          </cell>
          <cell r="E111" t="str">
            <v>'08050873965000128729',</v>
          </cell>
          <cell r="F111" t="str">
            <v>CEI</v>
          </cell>
          <cell r="G111" t="str">
            <v>15639 LORAIN AVE</v>
          </cell>
          <cell r="I111" t="str">
            <v>Cleveland</v>
          </cell>
          <cell r="J111" t="str">
            <v>OH</v>
          </cell>
          <cell r="K111" t="str">
            <v>44111-5541</v>
          </cell>
          <cell r="L111" t="str">
            <v>15639 LORAIN AVE, Cleveland, OH</v>
          </cell>
        </row>
        <row r="112">
          <cell r="D112" t="str">
            <v>08050873965000131691</v>
          </cell>
          <cell r="E112" t="str">
            <v>'08050873965000131691',</v>
          </cell>
          <cell r="F112" t="str">
            <v>CEI</v>
          </cell>
          <cell r="G112" t="str">
            <v>00000 W HANGER RD</v>
          </cell>
          <cell r="I112" t="str">
            <v>CLEVELAND</v>
          </cell>
          <cell r="J112" t="str">
            <v>OH</v>
          </cell>
          <cell r="K112">
            <v>44135</v>
          </cell>
          <cell r="L112" t="str">
            <v>00000 W HANGER RD, CLEVELAND, OH</v>
          </cell>
        </row>
        <row r="113">
          <cell r="D113" t="str">
            <v>08050873965000138656</v>
          </cell>
          <cell r="E113" t="str">
            <v>'08050873965000138656',</v>
          </cell>
          <cell r="F113" t="str">
            <v>CEI</v>
          </cell>
          <cell r="G113" t="str">
            <v>18014 CLEVELAND BUSINESS PARK</v>
          </cell>
          <cell r="I113" t="str">
            <v>CLEVELAND</v>
          </cell>
          <cell r="J113" t="str">
            <v>OH</v>
          </cell>
          <cell r="K113">
            <v>44135</v>
          </cell>
          <cell r="L113" t="str">
            <v>18014 CLEVELAND BUSINESS PARK, CLEVELAND, OH</v>
          </cell>
        </row>
        <row r="114">
          <cell r="D114" t="str">
            <v>08050873965000159108</v>
          </cell>
          <cell r="E114" t="str">
            <v>'08050873965000159108',</v>
          </cell>
          <cell r="F114" t="str">
            <v>CEI</v>
          </cell>
          <cell r="G114" t="str">
            <v>18029 PARKMOUNT AVE</v>
          </cell>
          <cell r="I114" t="str">
            <v>Cleveland</v>
          </cell>
          <cell r="J114" t="str">
            <v>OH</v>
          </cell>
          <cell r="K114" t="str">
            <v>44135-4127</v>
          </cell>
          <cell r="L114" t="str">
            <v>18029 PARKMOUNT AVE, Cleveland, OH</v>
          </cell>
        </row>
        <row r="115">
          <cell r="D115" t="str">
            <v>08050873965000345099</v>
          </cell>
          <cell r="E115" t="str">
            <v>'08050873965000345099',</v>
          </cell>
          <cell r="F115" t="str">
            <v>CEI</v>
          </cell>
          <cell r="G115" t="str">
            <v>MONTROSE AVE</v>
          </cell>
          <cell r="I115" t="str">
            <v>CLEVELAND</v>
          </cell>
          <cell r="J115" t="str">
            <v>OH</v>
          </cell>
          <cell r="K115">
            <v>44111</v>
          </cell>
          <cell r="L115" t="str">
            <v>MONTROSE AVE, CLEVELAND, OH</v>
          </cell>
        </row>
        <row r="116">
          <cell r="D116" t="str">
            <v>08050873965000360790</v>
          </cell>
          <cell r="E116" t="str">
            <v>'08050873965000360790',</v>
          </cell>
          <cell r="F116" t="str">
            <v>CEI</v>
          </cell>
          <cell r="G116" t="str">
            <v>12002 MAYFIELD RD</v>
          </cell>
          <cell r="I116" t="str">
            <v>Cleveland</v>
          </cell>
          <cell r="J116" t="str">
            <v>OH</v>
          </cell>
          <cell r="K116" t="str">
            <v>44106-1922</v>
          </cell>
          <cell r="L116" t="str">
            <v>12002 MAYFIELD RD, Cleveland, OH</v>
          </cell>
        </row>
        <row r="117">
          <cell r="D117" t="str">
            <v>08050873965000377926</v>
          </cell>
          <cell r="E117" t="str">
            <v>'08050873965000377926',</v>
          </cell>
          <cell r="F117" t="str">
            <v>CEI</v>
          </cell>
          <cell r="G117" t="str">
            <v>14026 CLAIRVIEW AVE</v>
          </cell>
          <cell r="I117" t="str">
            <v>Cleveland</v>
          </cell>
          <cell r="J117" t="str">
            <v>OH</v>
          </cell>
          <cell r="K117" t="str">
            <v>44111-1460</v>
          </cell>
          <cell r="L117" t="str">
            <v>14026 CLAIRVIEW AVE, Cleveland, OH</v>
          </cell>
        </row>
        <row r="118">
          <cell r="D118" t="str">
            <v>08050873965000377927</v>
          </cell>
          <cell r="E118" t="str">
            <v>'08050873965000377927',</v>
          </cell>
          <cell r="F118" t="str">
            <v>CEI</v>
          </cell>
          <cell r="G118" t="str">
            <v>14506 ROXBORO AVE</v>
          </cell>
          <cell r="I118" t="str">
            <v>Cleveland</v>
          </cell>
          <cell r="J118" t="str">
            <v>OH</v>
          </cell>
          <cell r="K118" t="str">
            <v>44111-1331</v>
          </cell>
          <cell r="L118" t="str">
            <v>14506 ROXBORO AVE, Cleveland, OH</v>
          </cell>
        </row>
        <row r="119">
          <cell r="D119" t="str">
            <v>08050873965000377929</v>
          </cell>
          <cell r="E119" t="str">
            <v>'08050873965000377929',</v>
          </cell>
          <cell r="F119" t="str">
            <v>CEI</v>
          </cell>
          <cell r="G119" t="str">
            <v>14856 ALGER RD</v>
          </cell>
          <cell r="I119" t="str">
            <v>Cleveland</v>
          </cell>
          <cell r="J119" t="str">
            <v>OH</v>
          </cell>
          <cell r="K119" t="str">
            <v>44111-1105</v>
          </cell>
          <cell r="L119" t="str">
            <v>14856 ALGER RD, Cleveland, OH</v>
          </cell>
        </row>
        <row r="120">
          <cell r="D120" t="str">
            <v>08050873965000377931</v>
          </cell>
          <cell r="E120" t="str">
            <v>'08050873965000377931',</v>
          </cell>
          <cell r="F120" t="str">
            <v>CEI</v>
          </cell>
          <cell r="G120" t="str">
            <v>14027 LAKEWOOD HEIGHTS BLVD</v>
          </cell>
          <cell r="I120" t="str">
            <v>Cleveland</v>
          </cell>
          <cell r="J120" t="str">
            <v>OH</v>
          </cell>
          <cell r="K120" t="str">
            <v>44107-6045</v>
          </cell>
          <cell r="L120" t="str">
            <v>14027 LAKEWOOD HEIGHTS BLVD, Cleveland, OH</v>
          </cell>
        </row>
        <row r="121">
          <cell r="D121" t="str">
            <v>08050873965000377932</v>
          </cell>
          <cell r="E121" t="str">
            <v>'08050873965000377932',</v>
          </cell>
          <cell r="F121" t="str">
            <v>CEI</v>
          </cell>
          <cell r="G121" t="str">
            <v>2361 NORTHLAND AVE</v>
          </cell>
          <cell r="I121" t="str">
            <v>Lakewood</v>
          </cell>
          <cell r="J121" t="str">
            <v>OH</v>
          </cell>
          <cell r="K121" t="str">
            <v>44107-5541</v>
          </cell>
          <cell r="L121" t="str">
            <v>2361 NORTHLAND AVE, Lakewood, OH</v>
          </cell>
        </row>
        <row r="122">
          <cell r="D122" t="str">
            <v>08050873965000377933</v>
          </cell>
          <cell r="E122" t="str">
            <v>'08050873965000377933',</v>
          </cell>
          <cell r="F122" t="str">
            <v>CEI</v>
          </cell>
          <cell r="G122" t="str">
            <v>3040 W 159TH ST</v>
          </cell>
          <cell r="I122" t="str">
            <v>Cleveland</v>
          </cell>
          <cell r="J122" t="str">
            <v>OH</v>
          </cell>
          <cell r="K122" t="str">
            <v>44111-1065</v>
          </cell>
          <cell r="L122" t="str">
            <v>3040 W 159TH ST, Cleveland, OH</v>
          </cell>
        </row>
        <row r="123">
          <cell r="D123" t="str">
            <v>08050873965001251534</v>
          </cell>
          <cell r="E123" t="str">
            <v>'08050873965001251534',</v>
          </cell>
          <cell r="F123" t="str">
            <v>CEI</v>
          </cell>
          <cell r="G123" t="str">
            <v>14000 1/2 KINSMAN RD</v>
          </cell>
          <cell r="I123" t="str">
            <v>Cleveland</v>
          </cell>
          <cell r="J123" t="str">
            <v>OH</v>
          </cell>
          <cell r="K123" t="str">
            <v>44120-4821</v>
          </cell>
          <cell r="L123" t="str">
            <v>14000 1/2 KINSMAN RD, Cleveland, OH</v>
          </cell>
        </row>
        <row r="124">
          <cell r="D124" t="str">
            <v>08050873965001251535</v>
          </cell>
          <cell r="E124" t="str">
            <v>'08050873965001251535',</v>
          </cell>
          <cell r="F124" t="str">
            <v>CEI</v>
          </cell>
          <cell r="G124" t="str">
            <v>14105 1/2 KINSMAN RD</v>
          </cell>
          <cell r="I124" t="str">
            <v>Cleveland</v>
          </cell>
          <cell r="J124" t="str">
            <v>OH</v>
          </cell>
          <cell r="K124" t="str">
            <v>44120-4822</v>
          </cell>
          <cell r="L124" t="str">
            <v>14105 1/2 KINSMAN RD, Cleveland, OH</v>
          </cell>
        </row>
        <row r="125">
          <cell r="D125" t="str">
            <v>08050873965001287111</v>
          </cell>
          <cell r="E125" t="str">
            <v>'08050873965001287111',</v>
          </cell>
          <cell r="F125" t="str">
            <v>CEI</v>
          </cell>
          <cell r="G125" t="str">
            <v>22100 CHAGRIN BLVD</v>
          </cell>
          <cell r="I125" t="str">
            <v>HIGHLAND HILLS</v>
          </cell>
          <cell r="J125" t="str">
            <v>OH</v>
          </cell>
          <cell r="K125">
            <v>44122</v>
          </cell>
          <cell r="L125" t="str">
            <v>22100 CHAGRIN BLVD, HIGHLAND HILLS, OH</v>
          </cell>
        </row>
        <row r="126">
          <cell r="D126" t="str">
            <v>08050873965001343319</v>
          </cell>
          <cell r="E126" t="str">
            <v>'08050873965001343319',</v>
          </cell>
          <cell r="F126" t="str">
            <v>CEI</v>
          </cell>
          <cell r="G126" t="str">
            <v>4960 ROCKY RIVER DR</v>
          </cell>
          <cell r="I126" t="str">
            <v>CLEVELAND</v>
          </cell>
          <cell r="J126" t="str">
            <v>OH</v>
          </cell>
          <cell r="K126">
            <v>44135</v>
          </cell>
          <cell r="L126" t="str">
            <v>4960 ROCKY RIVER DR, CLEVELAND, OH</v>
          </cell>
        </row>
        <row r="127">
          <cell r="D127" t="str">
            <v>08050873965001352315</v>
          </cell>
          <cell r="E127" t="str">
            <v>'08050873965001352315',</v>
          </cell>
          <cell r="F127" t="str">
            <v>CEI</v>
          </cell>
          <cell r="G127" t="str">
            <v>4930 DOVER CENTER RD</v>
          </cell>
          <cell r="I127" t="str">
            <v>North Olmsted</v>
          </cell>
          <cell r="J127" t="str">
            <v>OH</v>
          </cell>
          <cell r="K127" t="str">
            <v>44070-3103</v>
          </cell>
          <cell r="L127" t="str">
            <v>4930 DOVER CENTER RD, North Olmsted, OH</v>
          </cell>
        </row>
        <row r="128">
          <cell r="D128" t="str">
            <v>08050873965001355366</v>
          </cell>
          <cell r="E128" t="str">
            <v>'08050873965001355366',</v>
          </cell>
          <cell r="F128" t="str">
            <v>CEI</v>
          </cell>
          <cell r="G128" t="str">
            <v>18235 BROOKPARK RD</v>
          </cell>
          <cell r="I128" t="str">
            <v>CLEVELAND</v>
          </cell>
          <cell r="J128" t="str">
            <v>OH</v>
          </cell>
          <cell r="K128">
            <v>44135</v>
          </cell>
          <cell r="L128" t="str">
            <v>18235 BROOKPARK RD, CLEVELAND, OH</v>
          </cell>
        </row>
        <row r="129">
          <cell r="D129" t="str">
            <v>08050873965001359649</v>
          </cell>
          <cell r="E129" t="str">
            <v>'08050873965001359649',</v>
          </cell>
          <cell r="F129" t="str">
            <v>CEI</v>
          </cell>
          <cell r="G129" t="str">
            <v>21400 CHAGRIN BLVD</v>
          </cell>
          <cell r="I129" t="str">
            <v>Cleveland</v>
          </cell>
          <cell r="J129" t="str">
            <v>OH</v>
          </cell>
          <cell r="K129" t="str">
            <v>44122-5308</v>
          </cell>
          <cell r="L129" t="str">
            <v>21400 CHAGRIN BLVD, Cleveland, OH</v>
          </cell>
        </row>
        <row r="130">
          <cell r="D130" t="str">
            <v>08050873965001368161</v>
          </cell>
          <cell r="E130" t="str">
            <v>'08050873965001368161',</v>
          </cell>
          <cell r="F130" t="str">
            <v>CEI</v>
          </cell>
          <cell r="G130" t="str">
            <v>8550 UNION AVE</v>
          </cell>
          <cell r="H130" t="str">
            <v>Itron</v>
          </cell>
          <cell r="I130" t="str">
            <v>CLEVELAND</v>
          </cell>
          <cell r="J130" t="str">
            <v>OH</v>
          </cell>
          <cell r="K130">
            <v>44105</v>
          </cell>
          <cell r="L130" t="str">
            <v>8550 UNION AVE, CLEVELAND, OH</v>
          </cell>
        </row>
        <row r="131">
          <cell r="D131" t="str">
            <v>08050873965001416795</v>
          </cell>
          <cell r="E131" t="str">
            <v>'08050873965001416795',</v>
          </cell>
          <cell r="F131" t="str">
            <v>CEI</v>
          </cell>
          <cell r="G131" t="str">
            <v>5946 COLUMBIA RD</v>
          </cell>
          <cell r="I131" t="str">
            <v>North Olmsted</v>
          </cell>
          <cell r="J131" t="str">
            <v>OH</v>
          </cell>
          <cell r="K131" t="str">
            <v>44070-4613</v>
          </cell>
          <cell r="L131" t="str">
            <v>5946 COLUMBIA RD, North Olmsted, OH</v>
          </cell>
        </row>
        <row r="132">
          <cell r="D132" t="str">
            <v>08050873965001416796</v>
          </cell>
          <cell r="E132" t="str">
            <v>'08050873965001416796',</v>
          </cell>
          <cell r="F132" t="str">
            <v>CEI</v>
          </cell>
          <cell r="G132" t="str">
            <v>9371 USHER RD</v>
          </cell>
          <cell r="I132" t="str">
            <v>Olmsted Twp</v>
          </cell>
          <cell r="J132" t="str">
            <v>OH</v>
          </cell>
          <cell r="K132" t="str">
            <v>44138-2507</v>
          </cell>
          <cell r="L132" t="str">
            <v>9371 USHER RD, Olmsted Twp, OH</v>
          </cell>
        </row>
        <row r="133">
          <cell r="D133" t="str">
            <v>08050873965001452442</v>
          </cell>
          <cell r="E133" t="str">
            <v>'08050873965001452442',</v>
          </cell>
          <cell r="F133" t="str">
            <v>CEI</v>
          </cell>
          <cell r="G133" t="str">
            <v>502 JEANNETTE DR</v>
          </cell>
          <cell r="I133" t="str">
            <v>Richmond Heights</v>
          </cell>
          <cell r="J133" t="str">
            <v>OH</v>
          </cell>
          <cell r="K133" t="str">
            <v>44143-2626</v>
          </cell>
          <cell r="L133" t="str">
            <v>502 JEANNETTE DR, Richmond Heights, OH</v>
          </cell>
        </row>
        <row r="134">
          <cell r="D134" t="str">
            <v>08050873965001452443</v>
          </cell>
          <cell r="E134" t="str">
            <v>'08050873965001452443',</v>
          </cell>
          <cell r="F134" t="str">
            <v>CEI</v>
          </cell>
          <cell r="G134" t="str">
            <v>1596 WOOD RD</v>
          </cell>
          <cell r="I134" t="str">
            <v>Cleveland Heights</v>
          </cell>
          <cell r="J134" t="str">
            <v>OH</v>
          </cell>
          <cell r="K134" t="str">
            <v>44121-1758</v>
          </cell>
          <cell r="L134" t="str">
            <v>1596 WOOD RD, Cleveland Heights, OH</v>
          </cell>
        </row>
        <row r="135">
          <cell r="D135" t="str">
            <v>08050873965001452446</v>
          </cell>
          <cell r="E135" t="str">
            <v>'08050873965001452446',</v>
          </cell>
          <cell r="F135" t="str">
            <v>CEI</v>
          </cell>
          <cell r="G135" t="str">
            <v>12757 CEDAR RD</v>
          </cell>
          <cell r="I135" t="str">
            <v>Cleveland Heights</v>
          </cell>
          <cell r="J135" t="str">
            <v>OH</v>
          </cell>
          <cell r="K135" t="str">
            <v>44106-3359</v>
          </cell>
          <cell r="L135" t="str">
            <v>12757 CEDAR RD, Cleveland Heights, OH</v>
          </cell>
        </row>
        <row r="136">
          <cell r="D136" t="str">
            <v>08050873965001452824</v>
          </cell>
          <cell r="E136" t="str">
            <v>'08050873965001452824',</v>
          </cell>
          <cell r="F136" t="str">
            <v>CEI</v>
          </cell>
          <cell r="G136" t="str">
            <v>2480 E 55TH ST</v>
          </cell>
          <cell r="I136" t="str">
            <v>Cleveland</v>
          </cell>
          <cell r="J136" t="str">
            <v>OH</v>
          </cell>
          <cell r="K136" t="str">
            <v>44104-1406</v>
          </cell>
          <cell r="L136" t="str">
            <v>2480 E 55TH ST, Cleveland, OH</v>
          </cell>
        </row>
        <row r="137">
          <cell r="D137" t="str">
            <v>08050873981030065371</v>
          </cell>
          <cell r="E137" t="str">
            <v>'08050873981030065371',</v>
          </cell>
          <cell r="F137" t="str">
            <v>CEI</v>
          </cell>
          <cell r="G137" t="str">
            <v>12631 BELLAIRE RD</v>
          </cell>
          <cell r="I137" t="str">
            <v>Cleveland</v>
          </cell>
          <cell r="J137" t="str">
            <v>OH</v>
          </cell>
          <cell r="K137" t="str">
            <v>44135-4819</v>
          </cell>
          <cell r="L137" t="str">
            <v>12631 BELLAIRE RD, Cleveland, OH</v>
          </cell>
        </row>
        <row r="138">
          <cell r="D138" t="str">
            <v>08050873981050032036</v>
          </cell>
          <cell r="E138" t="str">
            <v>'08050873981050032036',</v>
          </cell>
          <cell r="F138" t="str">
            <v>CEI</v>
          </cell>
          <cell r="G138" t="str">
            <v>4235 BRADLEY RD</v>
          </cell>
          <cell r="I138" t="str">
            <v>Cleveland</v>
          </cell>
          <cell r="J138" t="str">
            <v>OH</v>
          </cell>
          <cell r="K138" t="str">
            <v>44109-3777</v>
          </cell>
          <cell r="L138" t="str">
            <v>4235 BRADLEY RD, Cleveland, OH</v>
          </cell>
        </row>
        <row r="139">
          <cell r="D139" t="str">
            <v>08050873981050032040</v>
          </cell>
          <cell r="E139" t="str">
            <v>'08050873981050032040',</v>
          </cell>
          <cell r="F139" t="str">
            <v>CEI</v>
          </cell>
          <cell r="G139" t="str">
            <v>4300 BRADLEY RD</v>
          </cell>
          <cell r="I139" t="str">
            <v>Cleveland</v>
          </cell>
          <cell r="J139" t="str">
            <v>OH</v>
          </cell>
          <cell r="K139" t="str">
            <v>44109-3774</v>
          </cell>
          <cell r="L139" t="str">
            <v>4300 BRADLEY RD, Cleveland, OH</v>
          </cell>
        </row>
        <row r="140">
          <cell r="D140" t="str">
            <v>08050873981050032069</v>
          </cell>
          <cell r="E140" t="str">
            <v>'08050873981050032069',</v>
          </cell>
          <cell r="F140" t="str">
            <v>CEI</v>
          </cell>
          <cell r="G140" t="str">
            <v>4300 BRADLEY RD</v>
          </cell>
          <cell r="I140" t="str">
            <v>Cleveland</v>
          </cell>
          <cell r="J140" t="str">
            <v>OH</v>
          </cell>
          <cell r="K140" t="str">
            <v>44109-3774</v>
          </cell>
          <cell r="L140" t="str">
            <v>4300 BRADLEY RD, Cleveland, OH</v>
          </cell>
        </row>
        <row r="141">
          <cell r="D141" t="str">
            <v>08050873981050095314</v>
          </cell>
          <cell r="E141" t="str">
            <v>'08050873981050095314',</v>
          </cell>
          <cell r="F141" t="str">
            <v>CEI</v>
          </cell>
          <cell r="G141" t="str">
            <v>11601 LAKE AVE</v>
          </cell>
          <cell r="I141" t="str">
            <v>Cleveland</v>
          </cell>
          <cell r="J141" t="str">
            <v>OH</v>
          </cell>
          <cell r="K141" t="str">
            <v>44102-6109</v>
          </cell>
          <cell r="L141" t="str">
            <v>11601 LAKE AVE, Cleveland, OH</v>
          </cell>
        </row>
        <row r="142">
          <cell r="D142" t="str">
            <v>08050873981060093025</v>
          </cell>
          <cell r="E142" t="str">
            <v>'08050873981060093025',</v>
          </cell>
          <cell r="F142" t="str">
            <v>CEI</v>
          </cell>
          <cell r="G142" t="str">
            <v>1701 LAKESIDE AVE</v>
          </cell>
          <cell r="I142" t="str">
            <v>Cleveland</v>
          </cell>
          <cell r="J142" t="str">
            <v>OH</v>
          </cell>
          <cell r="K142" t="str">
            <v>44114-1118</v>
          </cell>
          <cell r="L142" t="str">
            <v>1701 LAKESIDE AVE, Cleveland, OH</v>
          </cell>
        </row>
        <row r="143">
          <cell r="D143" t="str">
            <v>08050873981070095319</v>
          </cell>
          <cell r="E143" t="str">
            <v>'08050873981070095319',</v>
          </cell>
          <cell r="F143" t="str">
            <v>CEI</v>
          </cell>
          <cell r="G143" t="str">
            <v>10925 LAKE AVE</v>
          </cell>
          <cell r="I143" t="str">
            <v>Cleveland</v>
          </cell>
          <cell r="J143" t="str">
            <v>OH</v>
          </cell>
          <cell r="K143" t="str">
            <v>44102-6321</v>
          </cell>
          <cell r="L143" t="str">
            <v>10925 LAKE AVE, Cleveland, OH</v>
          </cell>
        </row>
        <row r="144">
          <cell r="D144" t="str">
            <v>08050873981100000139</v>
          </cell>
          <cell r="E144" t="str">
            <v>'08050873981100000139',</v>
          </cell>
          <cell r="F144" t="str">
            <v>CEI</v>
          </cell>
          <cell r="G144" t="str">
            <v>1210 RIVER RD</v>
          </cell>
          <cell r="I144" t="str">
            <v>Cleveland</v>
          </cell>
          <cell r="J144" t="str">
            <v>OH</v>
          </cell>
          <cell r="K144" t="str">
            <v>44113-1119</v>
          </cell>
          <cell r="L144" t="str">
            <v>1210 RIVER RD, Cleveland, OH</v>
          </cell>
        </row>
        <row r="145">
          <cell r="D145" t="str">
            <v>08050873981130091010</v>
          </cell>
          <cell r="E145" t="str">
            <v>'08050873981130091010',</v>
          </cell>
          <cell r="F145" t="str">
            <v>CEI</v>
          </cell>
          <cell r="G145" t="str">
            <v>601 LAKESIDE AVE</v>
          </cell>
          <cell r="I145" t="str">
            <v>Cleveland</v>
          </cell>
          <cell r="J145" t="str">
            <v>OH</v>
          </cell>
          <cell r="K145" t="str">
            <v>44114-1027</v>
          </cell>
          <cell r="L145" t="str">
            <v>601 LAKESIDE AVE, Cleveland, OH</v>
          </cell>
        </row>
        <row r="146">
          <cell r="D146" t="str">
            <v>08050873981180020216</v>
          </cell>
          <cell r="E146" t="str">
            <v>'08050873981180020216',</v>
          </cell>
          <cell r="F146" t="str">
            <v>CEI</v>
          </cell>
          <cell r="G146" t="str">
            <v>11205 EDGEWATER DR</v>
          </cell>
          <cell r="I146" t="str">
            <v>Cleveland</v>
          </cell>
          <cell r="J146" t="str">
            <v>OH</v>
          </cell>
          <cell r="K146" t="str">
            <v>44102-6140</v>
          </cell>
          <cell r="L146" t="str">
            <v>11205 EDGEWATER DR, Cleveland, OH</v>
          </cell>
        </row>
        <row r="147">
          <cell r="D147" t="str">
            <v>08050873981230100522</v>
          </cell>
          <cell r="E147" t="str">
            <v>'08050873981230100522',</v>
          </cell>
          <cell r="F147" t="str">
            <v>CEI</v>
          </cell>
          <cell r="G147" t="str">
            <v>2737 W 3RD ST</v>
          </cell>
          <cell r="I147" t="str">
            <v>CLEVELAND</v>
          </cell>
          <cell r="J147" t="str">
            <v>OH</v>
          </cell>
          <cell r="K147">
            <v>44113</v>
          </cell>
          <cell r="L147" t="str">
            <v>2737 W 3RD ST, CLEVELAND, OH</v>
          </cell>
        </row>
        <row r="148">
          <cell r="D148" t="str">
            <v>08050873981260077453</v>
          </cell>
          <cell r="E148" t="str">
            <v>'08050873981260077453',</v>
          </cell>
          <cell r="F148" t="str">
            <v>CEI</v>
          </cell>
          <cell r="G148" t="str">
            <v>25440 HARVARD RD</v>
          </cell>
          <cell r="I148" t="str">
            <v>Highland Hills</v>
          </cell>
          <cell r="J148" t="str">
            <v>OH</v>
          </cell>
          <cell r="K148" t="str">
            <v>44122-6202</v>
          </cell>
          <cell r="L148" t="str">
            <v>25440 HARVARD RD, Highland Hills, OH</v>
          </cell>
        </row>
        <row r="149">
          <cell r="D149" t="str">
            <v>08050873981260077467</v>
          </cell>
          <cell r="E149" t="str">
            <v>'08050873981260077467',</v>
          </cell>
          <cell r="F149" t="str">
            <v>CEI</v>
          </cell>
          <cell r="G149" t="str">
            <v>25440 HARVARD RD</v>
          </cell>
          <cell r="I149" t="str">
            <v>Highland Hills</v>
          </cell>
          <cell r="J149" t="str">
            <v>OH</v>
          </cell>
          <cell r="K149" t="str">
            <v>44122-6202</v>
          </cell>
          <cell r="L149" t="str">
            <v>25440 HARVARD RD, Highland Hills, OH</v>
          </cell>
        </row>
        <row r="150">
          <cell r="D150" t="str">
            <v>08050873981260077772</v>
          </cell>
          <cell r="E150" t="str">
            <v>'08050873981260077772',</v>
          </cell>
          <cell r="F150" t="str">
            <v>CEI</v>
          </cell>
          <cell r="G150" t="str">
            <v>25200 HARVARD AVE</v>
          </cell>
          <cell r="I150" t="str">
            <v>WARRENSVILLE HEIGHTS</v>
          </cell>
          <cell r="J150" t="str">
            <v>OH</v>
          </cell>
          <cell r="K150">
            <v>44122</v>
          </cell>
          <cell r="L150" t="str">
            <v>25200 HARVARD AVE, WARRENSVILLE HEIGHTS, OH</v>
          </cell>
        </row>
        <row r="151">
          <cell r="D151" t="str">
            <v>08050873981410031044</v>
          </cell>
          <cell r="E151" t="str">
            <v>'08050873981410031044',</v>
          </cell>
          <cell r="F151" t="str">
            <v>CEI</v>
          </cell>
          <cell r="G151" t="str">
            <v>6313 MERKLE AVE</v>
          </cell>
          <cell r="I151" t="str">
            <v>Parma</v>
          </cell>
          <cell r="J151" t="str">
            <v>OH</v>
          </cell>
          <cell r="K151" t="str">
            <v>44129-1523</v>
          </cell>
          <cell r="L151" t="str">
            <v>6313 MERKLE AVE, Parma, OH</v>
          </cell>
        </row>
        <row r="152">
          <cell r="D152" t="str">
            <v>08050873981450101289</v>
          </cell>
          <cell r="E152" t="str">
            <v>'08050873981450101289',</v>
          </cell>
          <cell r="F152" t="str">
            <v>CEI</v>
          </cell>
          <cell r="G152" t="str">
            <v>12200 KIRTON AVE</v>
          </cell>
          <cell r="H152" t="str">
            <v>Park</v>
          </cell>
          <cell r="I152" t="str">
            <v>CLEVELAND</v>
          </cell>
          <cell r="J152" t="str">
            <v>OH</v>
          </cell>
          <cell r="K152">
            <v>44135</v>
          </cell>
          <cell r="L152" t="str">
            <v>12200 KIRTON AVE, CLEVELAND, OH</v>
          </cell>
        </row>
        <row r="153">
          <cell r="D153" t="str">
            <v>08050873981500001298</v>
          </cell>
          <cell r="E153" t="str">
            <v>'08050873981500001298',</v>
          </cell>
          <cell r="F153" t="str">
            <v>CEI</v>
          </cell>
          <cell r="G153" t="str">
            <v>205 SAINT CLAIR AVE W</v>
          </cell>
          <cell r="I153" t="str">
            <v>Cleveland</v>
          </cell>
          <cell r="J153" t="str">
            <v>OH</v>
          </cell>
          <cell r="K153" t="str">
            <v>44113-1503</v>
          </cell>
          <cell r="L153" t="str">
            <v>205 SAINT CLAIR AVE W, Cleveland, OH</v>
          </cell>
        </row>
        <row r="154">
          <cell r="D154" t="str">
            <v>08050873981510001290</v>
          </cell>
          <cell r="E154" t="str">
            <v>'08050873981510001290',</v>
          </cell>
          <cell r="F154" t="str">
            <v>CEI</v>
          </cell>
          <cell r="G154" t="str">
            <v>205 SAINT CLAIR AVE W</v>
          </cell>
          <cell r="I154" t="str">
            <v>Cleveland</v>
          </cell>
          <cell r="J154" t="str">
            <v>OH</v>
          </cell>
          <cell r="K154" t="str">
            <v>44113-1503</v>
          </cell>
          <cell r="L154" t="str">
            <v>205 SAINT CLAIR AVE W, Cleveland, OH</v>
          </cell>
        </row>
        <row r="155">
          <cell r="D155" t="str">
            <v>08050873981550092794</v>
          </cell>
          <cell r="E155" t="str">
            <v>'08050873981550092794',</v>
          </cell>
          <cell r="F155" t="str">
            <v>CEI</v>
          </cell>
          <cell r="G155" t="str">
            <v>4444 W 11TH ST</v>
          </cell>
          <cell r="I155" t="str">
            <v>Cleveland</v>
          </cell>
          <cell r="J155" t="str">
            <v>OH</v>
          </cell>
          <cell r="K155" t="str">
            <v>44109-4406</v>
          </cell>
          <cell r="L155" t="str">
            <v>4444 W 11TH ST, Cleveland, OH</v>
          </cell>
        </row>
        <row r="156">
          <cell r="D156" t="str">
            <v>08050873981580000877</v>
          </cell>
          <cell r="E156" t="str">
            <v>'08050873981580000877',</v>
          </cell>
          <cell r="F156" t="str">
            <v>CEI</v>
          </cell>
          <cell r="G156" t="str">
            <v>4150 E 49TH ST</v>
          </cell>
          <cell r="I156" t="str">
            <v>Newburgh Heights</v>
          </cell>
          <cell r="J156" t="str">
            <v>OH</v>
          </cell>
          <cell r="K156" t="str">
            <v>44105-3206</v>
          </cell>
          <cell r="L156" t="str">
            <v>4150 E 49TH ST, Newburgh Heights, OH</v>
          </cell>
        </row>
        <row r="157">
          <cell r="D157" t="str">
            <v>08050873981610000177</v>
          </cell>
          <cell r="E157" t="str">
            <v>'08050873981610000177',</v>
          </cell>
          <cell r="F157" t="str">
            <v>CEI</v>
          </cell>
          <cell r="G157" t="str">
            <v>3481 FULTON RD</v>
          </cell>
          <cell r="I157" t="str">
            <v>Cleveland</v>
          </cell>
          <cell r="J157" t="str">
            <v>OH</v>
          </cell>
          <cell r="K157" t="str">
            <v>44109-1436</v>
          </cell>
          <cell r="L157" t="str">
            <v>3481 FULTON RD, Cleveland, OH</v>
          </cell>
        </row>
        <row r="158">
          <cell r="D158" t="str">
            <v>08050873981680007701</v>
          </cell>
          <cell r="E158" t="str">
            <v>'08050873981680007701',</v>
          </cell>
          <cell r="F158" t="str">
            <v>CEI</v>
          </cell>
          <cell r="G158" t="str">
            <v>2820 E 37TH ST</v>
          </cell>
          <cell r="I158" t="str">
            <v>Cleveland</v>
          </cell>
          <cell r="J158" t="str">
            <v>OH</v>
          </cell>
          <cell r="K158" t="str">
            <v>44115-3502</v>
          </cell>
          <cell r="L158" t="str">
            <v>2820 E 37TH ST, Cleveland, OH</v>
          </cell>
        </row>
        <row r="159">
          <cell r="D159" t="str">
            <v>08050873981680031448</v>
          </cell>
          <cell r="E159" t="str">
            <v>'08050873981680031448',</v>
          </cell>
          <cell r="F159" t="str">
            <v>CEI</v>
          </cell>
          <cell r="G159" t="str">
            <v>E 53RD ST</v>
          </cell>
          <cell r="I159" t="str">
            <v>CLEVELAND</v>
          </cell>
          <cell r="J159" t="str">
            <v>OH</v>
          </cell>
          <cell r="K159">
            <v>44103</v>
          </cell>
          <cell r="L159" t="str">
            <v>E 53RD ST, CLEVELAND, OH</v>
          </cell>
        </row>
        <row r="160">
          <cell r="D160" t="str">
            <v>08050873981680062712</v>
          </cell>
          <cell r="E160" t="str">
            <v>'08050873981680062712',</v>
          </cell>
          <cell r="F160" t="str">
            <v>CEI</v>
          </cell>
          <cell r="G160" t="str">
            <v>4021 E 64TH ST</v>
          </cell>
          <cell r="I160" t="str">
            <v>Cleveland</v>
          </cell>
          <cell r="J160" t="str">
            <v>OH</v>
          </cell>
          <cell r="K160" t="str">
            <v>44105-3732</v>
          </cell>
          <cell r="L160" t="str">
            <v>4021 E 64TH ST, Cleveland, OH</v>
          </cell>
        </row>
        <row r="161">
          <cell r="D161" t="str">
            <v>08050873981730095470</v>
          </cell>
          <cell r="E161" t="str">
            <v>'08050873981730095470',</v>
          </cell>
          <cell r="F161" t="str">
            <v>CEI</v>
          </cell>
          <cell r="G161" t="str">
            <v>25440 HARVARD AVE</v>
          </cell>
          <cell r="I161" t="str">
            <v>Highland Hills</v>
          </cell>
          <cell r="J161" t="str">
            <v>OH</v>
          </cell>
          <cell r="K161" t="str">
            <v>44122-6202</v>
          </cell>
          <cell r="L161" t="str">
            <v>25440 HARVARD AVE, Highland Hills, OH</v>
          </cell>
        </row>
        <row r="162">
          <cell r="D162" t="str">
            <v>08050873981760056859</v>
          </cell>
          <cell r="E162" t="str">
            <v>'08050873981760056859',</v>
          </cell>
          <cell r="F162" t="str">
            <v>CEI</v>
          </cell>
          <cell r="G162" t="str">
            <v>2690 W 7TH ST</v>
          </cell>
          <cell r="I162" t="str">
            <v>Cleveland</v>
          </cell>
          <cell r="J162" t="str">
            <v>OH</v>
          </cell>
          <cell r="K162" t="str">
            <v>44113-4510</v>
          </cell>
          <cell r="L162" t="str">
            <v>2690 W 7TH ST, Cleveland, OH</v>
          </cell>
        </row>
        <row r="163">
          <cell r="D163" t="str">
            <v>08050873981760056863</v>
          </cell>
          <cell r="E163" t="str">
            <v>'08050873981760056863',</v>
          </cell>
          <cell r="F163" t="str">
            <v>CEI</v>
          </cell>
          <cell r="G163" t="str">
            <v>2690 W 7TH ST</v>
          </cell>
          <cell r="I163" t="str">
            <v>Cleveland</v>
          </cell>
          <cell r="J163" t="str">
            <v>OH</v>
          </cell>
          <cell r="K163" t="str">
            <v>44113-4510</v>
          </cell>
          <cell r="L163" t="str">
            <v>2690 W 7TH ST, Cleveland, OH</v>
          </cell>
        </row>
        <row r="164">
          <cell r="D164" t="str">
            <v>08050873981760056878</v>
          </cell>
          <cell r="E164" t="str">
            <v>'08050873981760056878',</v>
          </cell>
          <cell r="F164" t="str">
            <v>CEI</v>
          </cell>
          <cell r="G164" t="str">
            <v>2690 W 7TH ST</v>
          </cell>
          <cell r="I164" t="str">
            <v>Cleveland</v>
          </cell>
          <cell r="J164" t="str">
            <v>OH</v>
          </cell>
          <cell r="K164" t="str">
            <v>44113-4510</v>
          </cell>
          <cell r="L164" t="str">
            <v>2690 W 7TH ST, Cleveland, OH</v>
          </cell>
        </row>
        <row r="165">
          <cell r="D165" t="str">
            <v>08050873981770000859</v>
          </cell>
          <cell r="E165" t="str">
            <v>'08050873981770000859',</v>
          </cell>
          <cell r="F165" t="str">
            <v>CEI</v>
          </cell>
          <cell r="G165" t="str">
            <v>25440 HARVARD AVE</v>
          </cell>
          <cell r="I165" t="str">
            <v>Highland Hills</v>
          </cell>
          <cell r="J165" t="str">
            <v>OH</v>
          </cell>
          <cell r="K165" t="str">
            <v>44122-6202</v>
          </cell>
          <cell r="L165" t="str">
            <v>25440 HARVARD AVE, Highland Hills, OH</v>
          </cell>
        </row>
        <row r="166">
          <cell r="D166" t="str">
            <v>08050873981910097824</v>
          </cell>
          <cell r="E166" t="str">
            <v>'08050873981910097824',</v>
          </cell>
          <cell r="F166" t="str">
            <v>CEI</v>
          </cell>
          <cell r="G166" t="str">
            <v>4600 HARVARD AVE</v>
          </cell>
          <cell r="I166" t="str">
            <v>Newburgh Heights</v>
          </cell>
          <cell r="J166" t="str">
            <v>OH</v>
          </cell>
          <cell r="K166" t="str">
            <v>44105-3224</v>
          </cell>
          <cell r="L166" t="str">
            <v>4600 HARVARD AVE, Newburgh Heights, OH</v>
          </cell>
        </row>
        <row r="167">
          <cell r="D167" t="str">
            <v>08050873981970000871</v>
          </cell>
          <cell r="E167" t="str">
            <v>'08050873981970000871',</v>
          </cell>
          <cell r="F167" t="str">
            <v>CEI</v>
          </cell>
          <cell r="G167" t="str">
            <v>4150 E 49TH ST</v>
          </cell>
          <cell r="I167" t="str">
            <v>Newburgh Heights</v>
          </cell>
          <cell r="J167" t="str">
            <v>OH</v>
          </cell>
          <cell r="K167" t="str">
            <v>44105-3206</v>
          </cell>
          <cell r="L167" t="str">
            <v>4150 E 49TH ST, Newburgh Heights, OH</v>
          </cell>
        </row>
        <row r="168">
          <cell r="D168" t="str">
            <v>08050873981980000873</v>
          </cell>
          <cell r="E168" t="str">
            <v>'08050873981980000873',</v>
          </cell>
          <cell r="F168" t="str">
            <v>CEI</v>
          </cell>
          <cell r="G168" t="str">
            <v>4150 E 49TH ST</v>
          </cell>
          <cell r="I168" t="str">
            <v>Newburgh Heights</v>
          </cell>
          <cell r="J168" t="str">
            <v>OH</v>
          </cell>
          <cell r="K168" t="str">
            <v>44105-3206</v>
          </cell>
          <cell r="L168" t="str">
            <v>4150 E 49TH ST, Newburgh Heights, OH</v>
          </cell>
        </row>
        <row r="169">
          <cell r="D169" t="str">
            <v>08050873984000008909</v>
          </cell>
          <cell r="E169" t="str">
            <v>'08050873984000008909',</v>
          </cell>
          <cell r="F169" t="str">
            <v>CEI</v>
          </cell>
          <cell r="G169" t="str">
            <v>15980 RIDGE RD</v>
          </cell>
          <cell r="I169" t="str">
            <v>North Royalton</v>
          </cell>
          <cell r="J169" t="str">
            <v>OH</v>
          </cell>
          <cell r="K169" t="str">
            <v>44133-5710</v>
          </cell>
          <cell r="L169" t="str">
            <v>15980 RIDGE RD, North Royalton, OH</v>
          </cell>
        </row>
        <row r="170">
          <cell r="D170" t="str">
            <v>08050873985000033842</v>
          </cell>
          <cell r="E170" t="str">
            <v>'08050873985000033842',</v>
          </cell>
          <cell r="F170" t="str">
            <v>CEI</v>
          </cell>
          <cell r="G170" t="str">
            <v>4095 GREEN RD</v>
          </cell>
          <cell r="I170" t="str">
            <v>Warrensville Heights</v>
          </cell>
          <cell r="J170" t="str">
            <v>OH</v>
          </cell>
          <cell r="K170">
            <v>44122</v>
          </cell>
          <cell r="L170" t="str">
            <v>4095 GREEN RD, Warrensville Heights, OH</v>
          </cell>
        </row>
        <row r="171">
          <cell r="D171" t="str">
            <v>08050873985000036806</v>
          </cell>
          <cell r="E171" t="str">
            <v>'08050873985000036806',</v>
          </cell>
          <cell r="F171" t="str">
            <v>CEI</v>
          </cell>
          <cell r="G171" t="str">
            <v>4312 W 197TH ST</v>
          </cell>
          <cell r="I171" t="str">
            <v>Cleveland</v>
          </cell>
          <cell r="J171" t="str">
            <v>OH</v>
          </cell>
          <cell r="K171" t="str">
            <v>44135-1008</v>
          </cell>
          <cell r="L171" t="str">
            <v>4312 W 197TH ST, Cleveland, OH</v>
          </cell>
        </row>
        <row r="172">
          <cell r="D172" t="str">
            <v>08050873985000036807</v>
          </cell>
          <cell r="E172" t="str">
            <v>'08050873985000036807',</v>
          </cell>
          <cell r="F172" t="str">
            <v>CEI</v>
          </cell>
          <cell r="G172" t="str">
            <v>2470 W 7TH ST</v>
          </cell>
          <cell r="I172" t="str">
            <v>Cleveland</v>
          </cell>
          <cell r="J172" t="str">
            <v>OH</v>
          </cell>
          <cell r="K172" t="str">
            <v>44113-4548</v>
          </cell>
          <cell r="L172" t="str">
            <v>2470 W 7TH ST, Cleveland, OH</v>
          </cell>
        </row>
        <row r="173">
          <cell r="D173" t="str">
            <v>08050873985000036888</v>
          </cell>
          <cell r="E173" t="str">
            <v>'08050873985000036888',</v>
          </cell>
          <cell r="F173" t="str">
            <v>CEI</v>
          </cell>
          <cell r="G173" t="str">
            <v>10821 BALTIC RD</v>
          </cell>
          <cell r="I173" t="str">
            <v>CLEVELAND</v>
          </cell>
          <cell r="J173" t="str">
            <v>OH</v>
          </cell>
          <cell r="K173">
            <v>44102</v>
          </cell>
          <cell r="L173" t="str">
            <v>10821 BALTIC RD, CLEVELAND, OH</v>
          </cell>
        </row>
        <row r="174">
          <cell r="D174" t="str">
            <v>08050873985000039752</v>
          </cell>
          <cell r="E174" t="str">
            <v>'08050873985000039752',</v>
          </cell>
          <cell r="F174" t="str">
            <v>CEI</v>
          </cell>
          <cell r="G174" t="str">
            <v>E 55TH ST</v>
          </cell>
          <cell r="I174" t="str">
            <v>CLEVELAND</v>
          </cell>
          <cell r="J174" t="str">
            <v>OH</v>
          </cell>
          <cell r="K174">
            <v>44105</v>
          </cell>
          <cell r="L174" t="str">
            <v>E 55TH ST, CLEVELAND, OH</v>
          </cell>
        </row>
        <row r="175">
          <cell r="D175" t="str">
            <v>08050873985000039795</v>
          </cell>
          <cell r="E175" t="str">
            <v>'08050873985000039795',</v>
          </cell>
          <cell r="F175" t="str">
            <v>CEI</v>
          </cell>
          <cell r="G175" t="str">
            <v>TARKINGTON AVE</v>
          </cell>
          <cell r="I175" t="str">
            <v>CLEVELAND</v>
          </cell>
          <cell r="J175" t="str">
            <v>OH</v>
          </cell>
          <cell r="K175">
            <v>44128</v>
          </cell>
          <cell r="L175" t="str">
            <v>TARKINGTON AVE, CLEVELAND, OH</v>
          </cell>
        </row>
        <row r="176">
          <cell r="D176" t="str">
            <v>08050873985000039803</v>
          </cell>
          <cell r="E176" t="str">
            <v>'08050873985000039803',</v>
          </cell>
          <cell r="F176" t="str">
            <v>CEI</v>
          </cell>
          <cell r="G176" t="str">
            <v>4041 NORTHFIELD RD</v>
          </cell>
          <cell r="I176" t="str">
            <v>Warrensville Heights</v>
          </cell>
          <cell r="J176" t="str">
            <v>OH</v>
          </cell>
          <cell r="K176" t="str">
            <v>44122-7001</v>
          </cell>
          <cell r="L176" t="str">
            <v>4041 NORTHFIELD RD, Warrensville Heights, OH</v>
          </cell>
        </row>
        <row r="177">
          <cell r="D177" t="str">
            <v>08050873985000040279</v>
          </cell>
          <cell r="E177" t="str">
            <v>'08050873985000040279',</v>
          </cell>
          <cell r="F177" t="str">
            <v>CEI</v>
          </cell>
          <cell r="G177" t="str">
            <v>DRAKEFIELD AVE</v>
          </cell>
          <cell r="I177" t="str">
            <v>CLEVELAND</v>
          </cell>
          <cell r="J177" t="str">
            <v>OH</v>
          </cell>
          <cell r="K177">
            <v>44111</v>
          </cell>
          <cell r="L177" t="str">
            <v>DRAKEFIELD AVE, CLEVELAND, OH</v>
          </cell>
        </row>
        <row r="178">
          <cell r="D178" t="str">
            <v>08050873985000040280</v>
          </cell>
          <cell r="E178" t="str">
            <v>'08050873985000040280',</v>
          </cell>
          <cell r="F178" t="str">
            <v>CEI</v>
          </cell>
          <cell r="G178" t="str">
            <v>1515 MERWIN ST</v>
          </cell>
          <cell r="I178" t="str">
            <v>Cleveland</v>
          </cell>
          <cell r="J178" t="str">
            <v>OH</v>
          </cell>
          <cell r="K178" t="str">
            <v>44113-2419</v>
          </cell>
          <cell r="L178" t="str">
            <v>1515 MERWIN ST, Cleveland, OH</v>
          </cell>
        </row>
        <row r="179">
          <cell r="D179" t="str">
            <v>08050873985000040428</v>
          </cell>
          <cell r="E179" t="str">
            <v>'08050873985000040428',</v>
          </cell>
          <cell r="F179" t="str">
            <v>CEI</v>
          </cell>
          <cell r="G179" t="str">
            <v>MUNN RD</v>
          </cell>
          <cell r="I179" t="str">
            <v>CLEVELAND</v>
          </cell>
          <cell r="J179" t="str">
            <v>OH</v>
          </cell>
          <cell r="K179">
            <v>44111</v>
          </cell>
          <cell r="L179" t="str">
            <v>MUNN RD, CLEVELAND, OH</v>
          </cell>
        </row>
        <row r="180">
          <cell r="D180" t="str">
            <v>08050873985000040467</v>
          </cell>
          <cell r="E180" t="str">
            <v>'08050873985000040467',</v>
          </cell>
          <cell r="F180" t="str">
            <v>CEI</v>
          </cell>
          <cell r="G180" t="str">
            <v>14550 LORAIN AVE</v>
          </cell>
          <cell r="I180" t="str">
            <v>Cleveland</v>
          </cell>
          <cell r="J180" t="str">
            <v>OH</v>
          </cell>
          <cell r="K180" t="str">
            <v>44111-3199</v>
          </cell>
          <cell r="L180" t="str">
            <v>14550 LORAIN AVE, Cleveland, OH</v>
          </cell>
        </row>
        <row r="181">
          <cell r="D181" t="str">
            <v>08050873985000040548</v>
          </cell>
          <cell r="E181" t="str">
            <v>'08050873985000040548',</v>
          </cell>
          <cell r="F181" t="str">
            <v>CEI</v>
          </cell>
          <cell r="G181" t="str">
            <v>3180 W 153RD ST</v>
          </cell>
          <cell r="I181" t="str">
            <v>CLEVELAND</v>
          </cell>
          <cell r="J181" t="str">
            <v>OH</v>
          </cell>
          <cell r="K181">
            <v>44111</v>
          </cell>
          <cell r="L181" t="str">
            <v>3180 W 153RD ST, CLEVELAND, OH</v>
          </cell>
        </row>
        <row r="182">
          <cell r="D182" t="str">
            <v>08050873985000040555</v>
          </cell>
          <cell r="E182" t="str">
            <v>'08050873985000040555',</v>
          </cell>
          <cell r="F182" t="str">
            <v>CEI</v>
          </cell>
          <cell r="G182" t="str">
            <v>W 14TH ST</v>
          </cell>
          <cell r="I182" t="str">
            <v>CLEVELAND</v>
          </cell>
          <cell r="J182" t="str">
            <v>OH</v>
          </cell>
          <cell r="K182">
            <v>44109</v>
          </cell>
          <cell r="L182" t="str">
            <v>W 14TH ST, CLEVELAND, OH</v>
          </cell>
        </row>
        <row r="183">
          <cell r="D183" t="str">
            <v>08050873985000040596</v>
          </cell>
          <cell r="E183" t="str">
            <v>'08050873985000040596',</v>
          </cell>
          <cell r="F183" t="str">
            <v>CEI</v>
          </cell>
          <cell r="G183" t="str">
            <v>15360 MONTROSE AVE</v>
          </cell>
          <cell r="I183" t="str">
            <v>Cleveland</v>
          </cell>
          <cell r="J183" t="str">
            <v>OH</v>
          </cell>
          <cell r="K183" t="str">
            <v>44111-1074</v>
          </cell>
          <cell r="L183" t="str">
            <v>15360 MONTROSE AVE, Cleveland, OH</v>
          </cell>
        </row>
        <row r="184">
          <cell r="D184" t="str">
            <v>08050873985000040638</v>
          </cell>
          <cell r="E184" t="str">
            <v>'08050873985000040638',</v>
          </cell>
          <cell r="F184" t="str">
            <v>CEI</v>
          </cell>
          <cell r="G184" t="str">
            <v>AUDUBON BLVD</v>
          </cell>
          <cell r="I184" t="str">
            <v>CLEVELAND</v>
          </cell>
          <cell r="J184" t="str">
            <v>OH</v>
          </cell>
          <cell r="K184">
            <v>44104</v>
          </cell>
          <cell r="L184" t="str">
            <v>AUDUBON BLVD, CLEVELAND, OH</v>
          </cell>
        </row>
        <row r="185">
          <cell r="D185" t="str">
            <v>08050873985000040864</v>
          </cell>
          <cell r="E185" t="str">
            <v>'08050873985000040864',</v>
          </cell>
          <cell r="F185" t="str">
            <v>CEI</v>
          </cell>
          <cell r="G185" t="str">
            <v>4602 HARVARD AVE</v>
          </cell>
          <cell r="I185" t="str">
            <v>Newburgh Heights</v>
          </cell>
          <cell r="J185" t="str">
            <v>OH</v>
          </cell>
          <cell r="K185" t="str">
            <v>44105-3224</v>
          </cell>
          <cell r="L185" t="str">
            <v>4602 HARVARD AVE, Newburgh Heights, OH</v>
          </cell>
        </row>
        <row r="186">
          <cell r="D186" t="str">
            <v>08050873985000040932</v>
          </cell>
          <cell r="E186" t="str">
            <v>'08050873985000040932',</v>
          </cell>
          <cell r="F186" t="str">
            <v>CEI</v>
          </cell>
          <cell r="G186" t="str">
            <v>BARKWILL AVE</v>
          </cell>
          <cell r="I186" t="str">
            <v>CLEVELAND</v>
          </cell>
          <cell r="J186" t="str">
            <v>OH</v>
          </cell>
          <cell r="K186">
            <v>44127</v>
          </cell>
          <cell r="L186" t="str">
            <v>BARKWILL AVE, CLEVELAND, OH</v>
          </cell>
        </row>
        <row r="187">
          <cell r="D187" t="str">
            <v>08050873985000040934</v>
          </cell>
          <cell r="E187" t="str">
            <v>'08050873985000040934',</v>
          </cell>
          <cell r="F187" t="str">
            <v>CEI</v>
          </cell>
          <cell r="G187" t="str">
            <v>DOLLOFF RD</v>
          </cell>
          <cell r="I187" t="str">
            <v>CLEVELAND</v>
          </cell>
          <cell r="J187" t="str">
            <v>OH</v>
          </cell>
          <cell r="K187">
            <v>44127</v>
          </cell>
          <cell r="L187" t="str">
            <v>DOLLOFF RD, CLEVELAND, OH</v>
          </cell>
        </row>
        <row r="188">
          <cell r="D188" t="str">
            <v>08050873985000041412</v>
          </cell>
          <cell r="E188" t="str">
            <v>'08050873985000041412',</v>
          </cell>
          <cell r="F188" t="str">
            <v>CEI</v>
          </cell>
          <cell r="G188" t="str">
            <v>EDGECLIFF AVE</v>
          </cell>
          <cell r="I188" t="str">
            <v>CLEVELAND</v>
          </cell>
          <cell r="J188" t="str">
            <v>OH</v>
          </cell>
          <cell r="K188">
            <v>44111</v>
          </cell>
          <cell r="L188" t="str">
            <v>EDGECLIFF AVE, CLEVELAND, OH</v>
          </cell>
        </row>
        <row r="189">
          <cell r="D189" t="str">
            <v>08050873985000041460</v>
          </cell>
          <cell r="E189" t="str">
            <v>'08050873985000041460',</v>
          </cell>
          <cell r="F189" t="str">
            <v>CEI</v>
          </cell>
          <cell r="G189" t="str">
            <v>2690 W 7TH ST</v>
          </cell>
          <cell r="I189" t="str">
            <v>Cleveland</v>
          </cell>
          <cell r="J189" t="str">
            <v>OH</v>
          </cell>
          <cell r="K189" t="str">
            <v>44113-4510</v>
          </cell>
          <cell r="L189" t="str">
            <v>2690 W 7TH ST, Cleveland, OH</v>
          </cell>
        </row>
        <row r="190">
          <cell r="D190" t="str">
            <v>08050873985000041554</v>
          </cell>
          <cell r="E190" t="str">
            <v>'08050873985000041554',</v>
          </cell>
          <cell r="F190" t="str">
            <v>CEI</v>
          </cell>
          <cell r="G190" t="str">
            <v>13402 PURITAS AVE</v>
          </cell>
          <cell r="I190" t="str">
            <v>Cleveland</v>
          </cell>
          <cell r="J190" t="str">
            <v>OH</v>
          </cell>
          <cell r="K190" t="str">
            <v>44135-2932</v>
          </cell>
          <cell r="L190" t="str">
            <v>13402 PURITAS AVE, Cleveland, OH</v>
          </cell>
        </row>
        <row r="191">
          <cell r="D191" t="str">
            <v>08050873985000041684</v>
          </cell>
          <cell r="E191" t="str">
            <v>'08050873985000041684',</v>
          </cell>
          <cell r="F191" t="str">
            <v>CEI</v>
          </cell>
          <cell r="G191" t="str">
            <v>TUCKAHOE AVE</v>
          </cell>
          <cell r="I191" t="str">
            <v>CLEVELAND</v>
          </cell>
          <cell r="J191" t="str">
            <v>OH</v>
          </cell>
          <cell r="K191">
            <v>44111</v>
          </cell>
          <cell r="L191" t="str">
            <v>TUCKAHOE AVE, CLEVELAND, OH</v>
          </cell>
        </row>
        <row r="192">
          <cell r="D192" t="str">
            <v>08050873985000042174</v>
          </cell>
          <cell r="E192" t="str">
            <v>'08050873985000042174',</v>
          </cell>
          <cell r="F192" t="str">
            <v>CEI</v>
          </cell>
          <cell r="G192" t="str">
            <v>25440 HARVARD AVE</v>
          </cell>
          <cell r="I192" t="str">
            <v>Highland Hills</v>
          </cell>
          <cell r="J192" t="str">
            <v>OH</v>
          </cell>
          <cell r="K192" t="str">
            <v>44122-6202</v>
          </cell>
          <cell r="L192" t="str">
            <v>25440 HARVARD AVE, Highland Hills, OH</v>
          </cell>
        </row>
        <row r="193">
          <cell r="D193" t="str">
            <v>08050873985000042523</v>
          </cell>
          <cell r="E193" t="str">
            <v>'08050873985000042523',</v>
          </cell>
          <cell r="F193" t="str">
            <v>CEI</v>
          </cell>
          <cell r="G193" t="str">
            <v>1958 W 45TH ST</v>
          </cell>
          <cell r="I193" t="str">
            <v>Cleveland</v>
          </cell>
          <cell r="J193" t="str">
            <v>OH</v>
          </cell>
          <cell r="K193" t="str">
            <v>44102-3448</v>
          </cell>
          <cell r="L193" t="str">
            <v>1958 W 45TH ST, Cleveland, OH</v>
          </cell>
        </row>
        <row r="194">
          <cell r="D194" t="str">
            <v>08050873985000042572</v>
          </cell>
          <cell r="E194" t="str">
            <v>'08050873985000042572',</v>
          </cell>
          <cell r="F194" t="str">
            <v>CEI</v>
          </cell>
          <cell r="G194" t="str">
            <v>PURITAS AVE</v>
          </cell>
          <cell r="I194" t="str">
            <v>CLEVELAND</v>
          </cell>
          <cell r="J194" t="str">
            <v>OH</v>
          </cell>
          <cell r="K194">
            <v>44135</v>
          </cell>
          <cell r="L194" t="str">
            <v>PURITAS AVE, CLEVELAND, OH</v>
          </cell>
        </row>
        <row r="195">
          <cell r="D195" t="str">
            <v>08050873985000043212</v>
          </cell>
          <cell r="E195" t="str">
            <v>'08050873985000043212',</v>
          </cell>
          <cell r="F195" t="str">
            <v>CEI</v>
          </cell>
          <cell r="G195" t="str">
            <v>GLNDALE/E 149</v>
          </cell>
          <cell r="I195" t="str">
            <v>CLEVELAND</v>
          </cell>
          <cell r="J195" t="str">
            <v>OH</v>
          </cell>
          <cell r="K195">
            <v>44105</v>
          </cell>
          <cell r="L195" t="str">
            <v>GLNDALE/E 149, CLEVELAND, OH</v>
          </cell>
        </row>
        <row r="196">
          <cell r="D196" t="str">
            <v>08050873985000043330</v>
          </cell>
          <cell r="E196" t="str">
            <v>'08050873985000043330',</v>
          </cell>
          <cell r="F196" t="str">
            <v>CEI</v>
          </cell>
          <cell r="G196" t="str">
            <v>6524 CENTRAL AVE</v>
          </cell>
          <cell r="I196" t="str">
            <v>CLEVELAND</v>
          </cell>
          <cell r="J196" t="str">
            <v>OH</v>
          </cell>
          <cell r="K196">
            <v>44104</v>
          </cell>
          <cell r="L196" t="str">
            <v>6524 CENTRAL AVE, CLEVELAND, OH</v>
          </cell>
        </row>
        <row r="197">
          <cell r="D197" t="str">
            <v>08050873985000043459</v>
          </cell>
          <cell r="E197" t="str">
            <v>'08050873985000043459',</v>
          </cell>
          <cell r="F197" t="str">
            <v>CEI</v>
          </cell>
          <cell r="G197" t="str">
            <v>8400 HOUGH AVE</v>
          </cell>
          <cell r="I197" t="str">
            <v>Cleveland</v>
          </cell>
          <cell r="J197" t="str">
            <v>OH</v>
          </cell>
          <cell r="K197">
            <v>44103</v>
          </cell>
          <cell r="L197" t="str">
            <v>8400 HOUGH AVE, Cleveland, OH</v>
          </cell>
        </row>
        <row r="198">
          <cell r="D198" t="str">
            <v>08050873985000043630</v>
          </cell>
          <cell r="E198" t="str">
            <v>'08050873985000043630',</v>
          </cell>
          <cell r="F198" t="str">
            <v>CEI</v>
          </cell>
          <cell r="G198" t="str">
            <v>E 38TH ST</v>
          </cell>
          <cell r="I198" t="str">
            <v>CLEVELAND</v>
          </cell>
          <cell r="J198" t="str">
            <v>OH</v>
          </cell>
          <cell r="K198">
            <v>44115</v>
          </cell>
          <cell r="L198" t="str">
            <v>E 38TH ST, CLEVELAND, OH</v>
          </cell>
        </row>
        <row r="199">
          <cell r="D199" t="str">
            <v>08050873985000043810</v>
          </cell>
          <cell r="E199" t="str">
            <v>'08050873985000043810',</v>
          </cell>
          <cell r="F199" t="str">
            <v>CEI</v>
          </cell>
          <cell r="G199" t="str">
            <v>7200 CARSON AVE</v>
          </cell>
          <cell r="I199" t="str">
            <v>Cleveland</v>
          </cell>
          <cell r="J199" t="str">
            <v>OH</v>
          </cell>
          <cell r="K199" t="str">
            <v>44104-4281</v>
          </cell>
          <cell r="L199" t="str">
            <v>7200 CARSON AVE, Cleveland, OH</v>
          </cell>
        </row>
        <row r="200">
          <cell r="D200" t="str">
            <v>08050873985000043826</v>
          </cell>
          <cell r="E200" t="str">
            <v>'08050873985000043826',</v>
          </cell>
          <cell r="F200" t="str">
            <v>CEI</v>
          </cell>
          <cell r="G200" t="str">
            <v>EAST BLVD</v>
          </cell>
          <cell r="I200" t="str">
            <v>CLEVELAND</v>
          </cell>
          <cell r="J200" t="str">
            <v>OH</v>
          </cell>
          <cell r="K200">
            <v>44106</v>
          </cell>
          <cell r="L200" t="str">
            <v>EAST BLVD, CLEVELAND, OH</v>
          </cell>
        </row>
        <row r="201">
          <cell r="D201" t="str">
            <v>08050873985000043841</v>
          </cell>
          <cell r="E201" t="str">
            <v>'08050873985000043841',</v>
          </cell>
          <cell r="F201" t="str">
            <v>CEI</v>
          </cell>
          <cell r="G201" t="str">
            <v>7300 PLATT AVE</v>
          </cell>
          <cell r="I201" t="str">
            <v>CLEVELAND</v>
          </cell>
          <cell r="J201" t="str">
            <v>OH</v>
          </cell>
          <cell r="K201">
            <v>44104</v>
          </cell>
          <cell r="L201" t="str">
            <v>7300 PLATT AVE, CLEVELAND, OH</v>
          </cell>
        </row>
        <row r="202">
          <cell r="D202" t="str">
            <v>08050873985000043842</v>
          </cell>
          <cell r="E202" t="str">
            <v>'08050873985000043842',</v>
          </cell>
          <cell r="F202" t="str">
            <v>CEI</v>
          </cell>
          <cell r="G202" t="str">
            <v>11600 MELBA AVE</v>
          </cell>
          <cell r="I202" t="str">
            <v>CLEVELAND</v>
          </cell>
          <cell r="J202" t="str">
            <v>OH</v>
          </cell>
          <cell r="K202">
            <v>44104</v>
          </cell>
          <cell r="L202" t="str">
            <v>11600 MELBA AVE, CLEVELAND, OH</v>
          </cell>
        </row>
        <row r="203">
          <cell r="D203" t="str">
            <v>08050873985000044039</v>
          </cell>
          <cell r="E203" t="str">
            <v>'08050873985000044039',</v>
          </cell>
          <cell r="F203" t="str">
            <v>CEI</v>
          </cell>
          <cell r="G203" t="str">
            <v>IRMA AVE</v>
          </cell>
          <cell r="I203" t="str">
            <v>CLEVELAND</v>
          </cell>
          <cell r="J203" t="str">
            <v>OH</v>
          </cell>
          <cell r="K203">
            <v>44105</v>
          </cell>
          <cell r="L203" t="str">
            <v>IRMA AVE, CLEVELAND, OH</v>
          </cell>
        </row>
        <row r="204">
          <cell r="D204" t="str">
            <v>08050873985000045009</v>
          </cell>
          <cell r="E204" t="str">
            <v>'08050873985000045009',</v>
          </cell>
          <cell r="F204" t="str">
            <v>CEI</v>
          </cell>
          <cell r="G204" t="str">
            <v>11800 BUCKEYE RD</v>
          </cell>
          <cell r="I204" t="str">
            <v>Cleveland</v>
          </cell>
          <cell r="J204" t="str">
            <v>OH</v>
          </cell>
          <cell r="K204" t="str">
            <v>44120-2621</v>
          </cell>
          <cell r="L204" t="str">
            <v>11800 BUCKEYE RD, Cleveland, OH</v>
          </cell>
        </row>
        <row r="205">
          <cell r="D205" t="str">
            <v>08050873985000045057</v>
          </cell>
          <cell r="E205" t="str">
            <v>'08050873985000045057',</v>
          </cell>
          <cell r="F205" t="str">
            <v>CEI</v>
          </cell>
          <cell r="G205" t="str">
            <v>4041 NORTHFIELD RD</v>
          </cell>
          <cell r="I205" t="str">
            <v>Warrensville Heights</v>
          </cell>
          <cell r="J205" t="str">
            <v>OH</v>
          </cell>
          <cell r="K205" t="str">
            <v>44122-7001</v>
          </cell>
          <cell r="L205" t="str">
            <v>4041 NORTHFIELD RD, Warrensville Heights, OH</v>
          </cell>
        </row>
        <row r="206">
          <cell r="D206" t="str">
            <v>08050873985000046004</v>
          </cell>
          <cell r="E206" t="str">
            <v>'08050873985000046004',</v>
          </cell>
          <cell r="F206" t="str">
            <v>CEI</v>
          </cell>
          <cell r="G206" t="str">
            <v>RAINBOW AVE</v>
          </cell>
          <cell r="I206" t="str">
            <v>Cleveland</v>
          </cell>
          <cell r="J206" t="str">
            <v>OH</v>
          </cell>
          <cell r="K206">
            <v>44111</v>
          </cell>
          <cell r="L206" t="str">
            <v>RAINBOW AVE, Cleveland, OH</v>
          </cell>
        </row>
        <row r="207">
          <cell r="D207" t="str">
            <v>08050873985000075470</v>
          </cell>
          <cell r="E207" t="str">
            <v>'08050873985000075470',</v>
          </cell>
          <cell r="F207" t="str">
            <v>CEI</v>
          </cell>
          <cell r="G207" t="str">
            <v>601 LAKESIDE AVE</v>
          </cell>
          <cell r="I207" t="str">
            <v>Cleveland</v>
          </cell>
          <cell r="J207" t="str">
            <v>OH</v>
          </cell>
          <cell r="K207" t="str">
            <v>44114-1027</v>
          </cell>
          <cell r="L207" t="str">
            <v>601 LAKESIDE AVE, Cleveland, OH</v>
          </cell>
        </row>
        <row r="208">
          <cell r="D208" t="str">
            <v>08050873985000226184</v>
          </cell>
          <cell r="E208" t="str">
            <v>'08050873985000226184',</v>
          </cell>
          <cell r="F208" t="str">
            <v>CEI</v>
          </cell>
          <cell r="G208" t="str">
            <v>9040 HIGHLAND DR</v>
          </cell>
          <cell r="I208" t="str">
            <v>Brecksville</v>
          </cell>
          <cell r="J208" t="str">
            <v>OH</v>
          </cell>
          <cell r="K208" t="str">
            <v>44141-2430</v>
          </cell>
          <cell r="L208" t="str">
            <v>9040 HIGHLAND DR, Brecksville, OH</v>
          </cell>
        </row>
        <row r="209">
          <cell r="D209" t="str">
            <v>08050873985000230004</v>
          </cell>
          <cell r="E209" t="str">
            <v>'08050873985000230004',</v>
          </cell>
          <cell r="F209" t="str">
            <v>CEI</v>
          </cell>
          <cell r="G209" t="str">
            <v>1701 LAKESIDE AVE</v>
          </cell>
          <cell r="I209" t="str">
            <v>Cleveland</v>
          </cell>
          <cell r="J209" t="str">
            <v>OH</v>
          </cell>
          <cell r="K209" t="str">
            <v>44114-1118</v>
          </cell>
          <cell r="L209" t="str">
            <v>1701 LAKESIDE AVE, Cleveland, OH</v>
          </cell>
        </row>
        <row r="210">
          <cell r="D210" t="str">
            <v>08050873985000238031</v>
          </cell>
          <cell r="E210" t="str">
            <v>'08050873985000238031',</v>
          </cell>
          <cell r="F210" t="str">
            <v>CEI</v>
          </cell>
          <cell r="G210" t="str">
            <v>2151 W 3RD ST</v>
          </cell>
          <cell r="I210" t="str">
            <v>CLEVELAND</v>
          </cell>
          <cell r="J210" t="str">
            <v>OH</v>
          </cell>
          <cell r="K210">
            <v>44113</v>
          </cell>
          <cell r="L210" t="str">
            <v>2151 W 3RD ST, CLEVELAND, OH</v>
          </cell>
        </row>
        <row r="211">
          <cell r="D211" t="str">
            <v>08050873985000295786</v>
          </cell>
          <cell r="E211" t="str">
            <v>'08050873985000295786',</v>
          </cell>
          <cell r="F211" t="str">
            <v>CEI</v>
          </cell>
          <cell r="G211" t="str">
            <v>3034 E 63RD ST</v>
          </cell>
          <cell r="I211" t="str">
            <v>Cleveland</v>
          </cell>
          <cell r="J211" t="str">
            <v>OH</v>
          </cell>
          <cell r="K211" t="str">
            <v>44127-1350</v>
          </cell>
          <cell r="L211" t="str">
            <v>3034 E 63RD ST, Cleveland, OH</v>
          </cell>
        </row>
        <row r="212">
          <cell r="D212" t="str">
            <v>08050873985000310676</v>
          </cell>
          <cell r="E212" t="str">
            <v>'08050873985000310676',</v>
          </cell>
          <cell r="F212" t="str">
            <v>CEI</v>
          </cell>
          <cell r="G212" t="str">
            <v>13915 W PARKWAY RD</v>
          </cell>
          <cell r="I212" t="str">
            <v>Cleveland</v>
          </cell>
          <cell r="J212" t="str">
            <v>OH</v>
          </cell>
          <cell r="K212" t="str">
            <v>44135-4511</v>
          </cell>
          <cell r="L212" t="str">
            <v>13915 W PARKWAY RD, Cleveland, OH</v>
          </cell>
        </row>
        <row r="213">
          <cell r="D213" t="str">
            <v>08050873985000352227</v>
          </cell>
          <cell r="E213" t="str">
            <v>'08050873985000352227',</v>
          </cell>
          <cell r="F213" t="str">
            <v>CEI</v>
          </cell>
          <cell r="G213" t="str">
            <v>230 HURON RD</v>
          </cell>
          <cell r="I213" t="str">
            <v>Cleveland</v>
          </cell>
          <cell r="J213" t="str">
            <v>OH</v>
          </cell>
          <cell r="K213" t="str">
            <v>44113-1418</v>
          </cell>
          <cell r="L213" t="str">
            <v>230 HURON RD, Cleveland, OH</v>
          </cell>
        </row>
        <row r="214">
          <cell r="D214" t="str">
            <v>08050873985000369436</v>
          </cell>
          <cell r="E214" t="str">
            <v>'08050873985000369436',</v>
          </cell>
          <cell r="F214" t="str">
            <v>CEI</v>
          </cell>
          <cell r="G214" t="str">
            <v>4514 W 130TH ST</v>
          </cell>
          <cell r="I214" t="str">
            <v>Cleveland</v>
          </cell>
          <cell r="J214" t="str">
            <v>OH</v>
          </cell>
          <cell r="K214" t="str">
            <v>44135-3567</v>
          </cell>
          <cell r="L214" t="str">
            <v>4514 W 130TH ST, Cleveland, OH</v>
          </cell>
        </row>
        <row r="215">
          <cell r="D215" t="str">
            <v>08050873985000373315</v>
          </cell>
          <cell r="E215" t="str">
            <v>'08050873985000373315',</v>
          </cell>
          <cell r="F215" t="str">
            <v>CEI</v>
          </cell>
          <cell r="G215" t="str">
            <v>230 W HURON RD</v>
          </cell>
          <cell r="I215" t="str">
            <v>Cleveland</v>
          </cell>
          <cell r="J215" t="str">
            <v>OH</v>
          </cell>
          <cell r="K215" t="str">
            <v>44113-1418</v>
          </cell>
          <cell r="L215" t="str">
            <v>230 W HURON RD, Cleveland, OH</v>
          </cell>
        </row>
        <row r="216">
          <cell r="D216" t="str">
            <v>08050873985001304412</v>
          </cell>
          <cell r="E216" t="str">
            <v>'08050873985001304412',</v>
          </cell>
          <cell r="F216" t="str">
            <v>CEI</v>
          </cell>
          <cell r="G216" t="str">
            <v>25609 EMERY RD</v>
          </cell>
          <cell r="I216" t="str">
            <v>Warrensville Heights</v>
          </cell>
          <cell r="J216" t="str">
            <v>OH</v>
          </cell>
          <cell r="K216" t="str">
            <v>44128-5721</v>
          </cell>
          <cell r="L216" t="str">
            <v>25609 EMERY RD, Warrensville Heights, OH</v>
          </cell>
        </row>
        <row r="217">
          <cell r="D217" t="str">
            <v>08051151310000495627</v>
          </cell>
          <cell r="E217" t="str">
            <v>'08051151310000495627',</v>
          </cell>
          <cell r="F217" t="str">
            <v>OE</v>
          </cell>
          <cell r="G217" t="str">
            <v>233 LEDGE RD</v>
          </cell>
          <cell r="I217" t="str">
            <v>Northfield</v>
          </cell>
          <cell r="J217" t="str">
            <v>OH</v>
          </cell>
          <cell r="K217" t="str">
            <v>44067-1412</v>
          </cell>
          <cell r="L217" t="str">
            <v>233 LEDGE RD, Northfield, OH</v>
          </cell>
        </row>
        <row r="218">
          <cell r="D218" t="str">
            <v>08051151310000496545</v>
          </cell>
          <cell r="E218" t="str">
            <v>'08051151310000496545',</v>
          </cell>
          <cell r="F218" t="str">
            <v>OE</v>
          </cell>
          <cell r="G218" t="str">
            <v>8021 BAVARIA RD</v>
          </cell>
          <cell r="I218" t="str">
            <v>Twinsburg</v>
          </cell>
          <cell r="J218" t="str">
            <v>OH</v>
          </cell>
          <cell r="K218" t="str">
            <v>44087-2261</v>
          </cell>
          <cell r="L218" t="str">
            <v>8021 BAVARIA RD, Twinsburg, OH</v>
          </cell>
        </row>
        <row r="219">
          <cell r="D219" t="str">
            <v>08051151310001384156</v>
          </cell>
          <cell r="E219" t="str">
            <v>'08051151310001384156',</v>
          </cell>
          <cell r="F219" t="str">
            <v>OE</v>
          </cell>
          <cell r="G219" t="str">
            <v>9877 DARROW RD</v>
          </cell>
          <cell r="I219" t="str">
            <v>TWINSBURG</v>
          </cell>
          <cell r="J219" t="str">
            <v>OH</v>
          </cell>
          <cell r="K219">
            <v>44087</v>
          </cell>
          <cell r="L219" t="str">
            <v>9877 DARROW RD, TWINSBURG, OH</v>
          </cell>
        </row>
        <row r="220">
          <cell r="D220" t="str">
            <v>08051151310001506433</v>
          </cell>
          <cell r="E220" t="str">
            <v>'08051151310001506433',</v>
          </cell>
          <cell r="F220" t="str">
            <v>OE</v>
          </cell>
          <cell r="G220" t="str">
            <v>8021 BAVARIA RD</v>
          </cell>
          <cell r="I220" t="str">
            <v>Twinsburg</v>
          </cell>
          <cell r="J220" t="str">
            <v>OH</v>
          </cell>
          <cell r="K220" t="str">
            <v>44087-2261</v>
          </cell>
          <cell r="L220" t="str">
            <v>8021 BAVARIA RD, Twinsburg, OH</v>
          </cell>
        </row>
        <row r="221">
          <cell r="D221" t="str">
            <v>08051152010000523941</v>
          </cell>
          <cell r="E221" t="str">
            <v>'08051152010000523941',</v>
          </cell>
          <cell r="F221" t="str">
            <v>OE</v>
          </cell>
          <cell r="G221" t="str">
            <v>957 1/2 PEARL RD</v>
          </cell>
          <cell r="I221" t="str">
            <v>Brunswick</v>
          </cell>
          <cell r="J221" t="str">
            <v>OH</v>
          </cell>
          <cell r="K221" t="str">
            <v>44212-2513</v>
          </cell>
          <cell r="L221" t="str">
            <v>957 1/2 PEARL RD, Brunswick, OH</v>
          </cell>
        </row>
        <row r="222">
          <cell r="D222" t="str">
            <v>08051152015000375729</v>
          </cell>
          <cell r="E222" t="str">
            <v>'08051152015000375729',</v>
          </cell>
          <cell r="F222" t="str">
            <v>OE</v>
          </cell>
          <cell r="G222" t="str">
            <v>957 PEARL RD</v>
          </cell>
          <cell r="I222" t="str">
            <v>Brunswick</v>
          </cell>
          <cell r="J222" t="str">
            <v>OH</v>
          </cell>
          <cell r="K222" t="str">
            <v>44212-2513</v>
          </cell>
          <cell r="L222" t="str">
            <v>957 PEARL RD, Brunswick, OH</v>
          </cell>
        </row>
        <row r="223">
          <cell r="D223" t="str">
            <v>08051153045000389492</v>
          </cell>
          <cell r="E223" t="str">
            <v>'08051153045000389492',</v>
          </cell>
          <cell r="F223" t="str">
            <v>CEI</v>
          </cell>
          <cell r="G223" t="str">
            <v>14545 LORAIN AVE</v>
          </cell>
          <cell r="I223" t="str">
            <v>Cleveland</v>
          </cell>
          <cell r="J223" t="str">
            <v>OH</v>
          </cell>
          <cell r="K223" t="str">
            <v>44111-3156</v>
          </cell>
          <cell r="L223" t="str">
            <v>14545 LORAIN AVE, Cleveland, OH</v>
          </cell>
        </row>
        <row r="224">
          <cell r="D224" t="str">
            <v>08051153045000389499</v>
          </cell>
          <cell r="E224" t="str">
            <v>'08051153045000389499',</v>
          </cell>
          <cell r="F224" t="str">
            <v>CEI</v>
          </cell>
          <cell r="G224" t="str">
            <v>5760 STERLING AVE</v>
          </cell>
          <cell r="I224" t="str">
            <v>Maple Heights</v>
          </cell>
          <cell r="J224" t="str">
            <v>OH</v>
          </cell>
          <cell r="K224" t="str">
            <v>44137-3431</v>
          </cell>
          <cell r="L224" t="str">
            <v>5760 STERLING AVE, Maple Heights, OH</v>
          </cell>
        </row>
        <row r="225">
          <cell r="D225" t="str">
            <v>08051153045000391249</v>
          </cell>
          <cell r="E225" t="str">
            <v>'08051153045000391249',</v>
          </cell>
          <cell r="F225" t="str">
            <v>CEI</v>
          </cell>
          <cell r="G225" t="str">
            <v>4374 SOM CENTER RD</v>
          </cell>
          <cell r="I225" t="str">
            <v>Moreland Hills</v>
          </cell>
          <cell r="J225" t="str">
            <v>OH</v>
          </cell>
          <cell r="K225" t="str">
            <v>44022-2316</v>
          </cell>
          <cell r="L225" t="str">
            <v>4374 SOM CENTER RD, Moreland Hills, OH</v>
          </cell>
        </row>
        <row r="226">
          <cell r="D226" t="str">
            <v>08051154105000389496</v>
          </cell>
          <cell r="E226" t="str">
            <v>'08051154105000389496',</v>
          </cell>
          <cell r="F226" t="str">
            <v>CEI</v>
          </cell>
          <cell r="G226" t="str">
            <v>7090 WILSON MILLS RD</v>
          </cell>
          <cell r="I226" t="str">
            <v>Chesterland</v>
          </cell>
          <cell r="J226" t="str">
            <v>OH</v>
          </cell>
          <cell r="K226" t="str">
            <v>44026-1733</v>
          </cell>
          <cell r="L226" t="str">
            <v>7090 WILSON MILLS RD, Chesterland, OH</v>
          </cell>
        </row>
        <row r="227">
          <cell r="D227" t="str">
            <v>08051154105000389498</v>
          </cell>
          <cell r="E227" t="str">
            <v>'08051154105000389498',</v>
          </cell>
          <cell r="F227" t="str">
            <v>CEI</v>
          </cell>
          <cell r="G227" t="str">
            <v>27495 HIGHLAND RD</v>
          </cell>
          <cell r="I227" t="str">
            <v>Richmond Heights</v>
          </cell>
          <cell r="J227" t="str">
            <v>OH</v>
          </cell>
          <cell r="K227" t="str">
            <v>44143-2752</v>
          </cell>
          <cell r="L227" t="str">
            <v>27495 HIGHLAND RD, Richmond Heights, OH</v>
          </cell>
        </row>
        <row r="228">
          <cell r="D228" t="str">
            <v>08051154105001244243</v>
          </cell>
          <cell r="E228" t="str">
            <v>'08051154105001244243',</v>
          </cell>
          <cell r="F228" t="str">
            <v>CEI</v>
          </cell>
          <cell r="G228" t="str">
            <v>17200 BROOKPARK RD</v>
          </cell>
          <cell r="I228" t="str">
            <v>CLEVELAND</v>
          </cell>
          <cell r="J228" t="str">
            <v>OH</v>
          </cell>
          <cell r="K228">
            <v>44135</v>
          </cell>
          <cell r="L228" t="str">
            <v>17200 BROOKPARK RD, CLEVELAND, OH</v>
          </cell>
        </row>
        <row r="229">
          <cell r="D229" t="str">
            <v>08051154105001368160</v>
          </cell>
          <cell r="E229" t="str">
            <v>'08051154105001368160',</v>
          </cell>
          <cell r="F229" t="str">
            <v>CEI</v>
          </cell>
          <cell r="G229" t="str">
            <v>20951 DETROIT RD</v>
          </cell>
          <cell r="H229" t="str">
            <v>Itron</v>
          </cell>
          <cell r="I229" t="str">
            <v>ROCKY RIVER</v>
          </cell>
          <cell r="J229" t="str">
            <v>OH</v>
          </cell>
          <cell r="K229">
            <v>44116</v>
          </cell>
          <cell r="L229" t="str">
            <v>20951 DETROIT RD, ROCKY RIVER, OH</v>
          </cell>
        </row>
        <row r="230">
          <cell r="D230" t="str">
            <v>08051169995001248511</v>
          </cell>
          <cell r="E230" t="str">
            <v>'08051169995001248511',</v>
          </cell>
          <cell r="F230" t="str">
            <v>CEI</v>
          </cell>
          <cell r="G230" t="str">
            <v>ARUNDEL</v>
          </cell>
          <cell r="H230" t="str">
            <v>BLK 1 LT</v>
          </cell>
          <cell r="I230" t="str">
            <v>WESTLAKE</v>
          </cell>
          <cell r="J230" t="str">
            <v>OH</v>
          </cell>
          <cell r="K230">
            <v>44145</v>
          </cell>
          <cell r="L230" t="str">
            <v>ARUNDEL, WESTLAKE, OH</v>
          </cell>
        </row>
        <row r="231">
          <cell r="D231" t="str">
            <v>08051169995001248512</v>
          </cell>
          <cell r="E231" t="str">
            <v>'08051169995001248512',</v>
          </cell>
          <cell r="F231" t="str">
            <v>CEI</v>
          </cell>
          <cell r="G231" t="str">
            <v>E SHORELAND</v>
          </cell>
          <cell r="H231" t="str">
            <v>BLK 1 LT</v>
          </cell>
          <cell r="I231" t="str">
            <v>ROCKY RIVER</v>
          </cell>
          <cell r="J231" t="str">
            <v>OH</v>
          </cell>
          <cell r="K231">
            <v>44116</v>
          </cell>
          <cell r="L231" t="str">
            <v>E SHORELAND, ROCKY RIVER, OH</v>
          </cell>
        </row>
        <row r="232">
          <cell r="D232" t="str">
            <v>08051169995001248515</v>
          </cell>
          <cell r="E232" t="str">
            <v>'08051169995001248515',</v>
          </cell>
          <cell r="F232" t="str">
            <v>CEI</v>
          </cell>
          <cell r="G232" t="str">
            <v>LINDEN</v>
          </cell>
          <cell r="H232" t="str">
            <v>BLK 1 LT</v>
          </cell>
          <cell r="I232" t="str">
            <v>ROCKY RIVER</v>
          </cell>
          <cell r="J232" t="str">
            <v>OH</v>
          </cell>
          <cell r="K232">
            <v>44116</v>
          </cell>
          <cell r="L232" t="str">
            <v>LINDEN, ROCKY RIVER, OH</v>
          </cell>
        </row>
        <row r="233">
          <cell r="D233" t="str">
            <v>08051169995001248516</v>
          </cell>
          <cell r="E233" t="str">
            <v>'08051169995001248516',</v>
          </cell>
          <cell r="F233" t="str">
            <v>CEI</v>
          </cell>
          <cell r="G233" t="str">
            <v>SADDLER ROAD</v>
          </cell>
          <cell r="H233" t="str">
            <v>BLK 1 LT</v>
          </cell>
          <cell r="I233" t="str">
            <v>BAY VILLAGE</v>
          </cell>
          <cell r="J233" t="str">
            <v>OH</v>
          </cell>
          <cell r="K233">
            <v>44140</v>
          </cell>
          <cell r="L233" t="str">
            <v>SADDLER ROAD, BAY VILLAGE, OH</v>
          </cell>
        </row>
        <row r="234">
          <cell r="D234" t="str">
            <v>08051169995001249402</v>
          </cell>
          <cell r="E234" t="str">
            <v>'08051169995001249402',</v>
          </cell>
          <cell r="F234" t="str">
            <v>CEI</v>
          </cell>
          <cell r="G234" t="str">
            <v>WALKER ROAD</v>
          </cell>
          <cell r="H234" t="str">
            <v>BLK 1 LT</v>
          </cell>
          <cell r="I234" t="str">
            <v>BAY VILLAGE</v>
          </cell>
          <cell r="J234" t="str">
            <v>OH</v>
          </cell>
          <cell r="K234">
            <v>44140</v>
          </cell>
          <cell r="L234" t="str">
            <v>WALKER ROAD, BAY VILLAGE, OH</v>
          </cell>
        </row>
        <row r="235">
          <cell r="D235" t="str">
            <v>08051169995001249411</v>
          </cell>
          <cell r="E235" t="str">
            <v>'08051169995001249411',</v>
          </cell>
          <cell r="F235" t="str">
            <v>CEI</v>
          </cell>
          <cell r="G235" t="str">
            <v>BRIDLE</v>
          </cell>
          <cell r="H235" t="str">
            <v>BLK 1 LT</v>
          </cell>
          <cell r="I235" t="str">
            <v>BEREA</v>
          </cell>
          <cell r="J235" t="str">
            <v>OH</v>
          </cell>
          <cell r="K235">
            <v>44017</v>
          </cell>
          <cell r="L235" t="str">
            <v>BRIDLE, BEREA, OH</v>
          </cell>
        </row>
        <row r="236">
          <cell r="D236" t="str">
            <v>08051169995001249416</v>
          </cell>
          <cell r="E236" t="str">
            <v>'08051169995001249416',</v>
          </cell>
          <cell r="F236" t="str">
            <v>CEI</v>
          </cell>
          <cell r="G236" t="str">
            <v>MARKS</v>
          </cell>
          <cell r="H236" t="str">
            <v>BLK 1 LT</v>
          </cell>
          <cell r="I236" t="str">
            <v>STRONGSVILLE</v>
          </cell>
          <cell r="J236" t="str">
            <v>OH</v>
          </cell>
          <cell r="K236">
            <v>44136</v>
          </cell>
          <cell r="L236" t="str">
            <v>MARKS, STRONGSVILLE, OH</v>
          </cell>
        </row>
        <row r="237">
          <cell r="D237" t="str">
            <v>08051169995001249419</v>
          </cell>
          <cell r="E237" t="str">
            <v>'08051169995001249419',</v>
          </cell>
          <cell r="F237" t="str">
            <v>CEI</v>
          </cell>
          <cell r="G237" t="str">
            <v>JONATHAN</v>
          </cell>
          <cell r="H237" t="str">
            <v>BLK 1 LT</v>
          </cell>
          <cell r="I237" t="str">
            <v>STRONGSVILLE</v>
          </cell>
          <cell r="J237" t="str">
            <v>OH</v>
          </cell>
          <cell r="K237">
            <v>44136</v>
          </cell>
          <cell r="L237" t="str">
            <v>JONATHAN, STRONGSVILLE, OH</v>
          </cell>
        </row>
        <row r="238">
          <cell r="D238" t="str">
            <v>08051169995001249438</v>
          </cell>
          <cell r="E238" t="str">
            <v>'08051169995001249438',</v>
          </cell>
          <cell r="F238" t="str">
            <v>CEI</v>
          </cell>
          <cell r="G238" t="str">
            <v>ALBION</v>
          </cell>
          <cell r="H238" t="str">
            <v>BLK 1 LT</v>
          </cell>
          <cell r="I238" t="str">
            <v>STRONGSVILLE</v>
          </cell>
          <cell r="J238" t="str">
            <v>OH</v>
          </cell>
          <cell r="K238">
            <v>44136</v>
          </cell>
          <cell r="L238" t="str">
            <v>ALBION, STRONGSVILLE, OH</v>
          </cell>
        </row>
        <row r="239">
          <cell r="D239" t="str">
            <v>08051169995001249440</v>
          </cell>
          <cell r="E239" t="str">
            <v>'08051169995001249440',</v>
          </cell>
          <cell r="F239" t="str">
            <v>CEI</v>
          </cell>
          <cell r="G239" t="str">
            <v>SCHADY</v>
          </cell>
          <cell r="H239" t="str">
            <v>BLK 1 LT</v>
          </cell>
          <cell r="I239" t="str">
            <v>NORTH OLMSTED</v>
          </cell>
          <cell r="J239" t="str">
            <v>OH</v>
          </cell>
          <cell r="K239">
            <v>44070</v>
          </cell>
          <cell r="L239" t="str">
            <v>SCHADY, NORTH OLMSTED, OH</v>
          </cell>
        </row>
        <row r="240">
          <cell r="D240" t="str">
            <v>08051169995001249443</v>
          </cell>
          <cell r="E240" t="str">
            <v>'08051169995001249443',</v>
          </cell>
          <cell r="F240" t="str">
            <v>CEI</v>
          </cell>
          <cell r="G240" t="str">
            <v>SCHADY</v>
          </cell>
          <cell r="H240" t="str">
            <v>BLK 1 LT</v>
          </cell>
          <cell r="I240" t="str">
            <v>NORTH OLMSTED</v>
          </cell>
          <cell r="J240" t="str">
            <v>OH</v>
          </cell>
          <cell r="K240">
            <v>44070</v>
          </cell>
          <cell r="L240" t="str">
            <v>SCHADY, NORTH OLMSTED, OH</v>
          </cell>
        </row>
        <row r="241">
          <cell r="D241" t="str">
            <v>08051169995001249449</v>
          </cell>
          <cell r="E241" t="str">
            <v>'08051169995001249449',</v>
          </cell>
          <cell r="F241" t="str">
            <v>CEI</v>
          </cell>
          <cell r="G241" t="str">
            <v>DELLWOOD</v>
          </cell>
          <cell r="H241" t="str">
            <v>BLK 1 LT</v>
          </cell>
          <cell r="I241" t="str">
            <v>PARMA</v>
          </cell>
          <cell r="J241" t="str">
            <v>OH</v>
          </cell>
          <cell r="K241">
            <v>44134</v>
          </cell>
          <cell r="L241" t="str">
            <v>DELLWOOD, PARMA, OH</v>
          </cell>
        </row>
        <row r="242">
          <cell r="D242" t="str">
            <v>08051169995001249451</v>
          </cell>
          <cell r="E242" t="str">
            <v>'08051169995001249451',</v>
          </cell>
          <cell r="F242" t="str">
            <v>CEI</v>
          </cell>
          <cell r="G242" t="str">
            <v>STANFIELD</v>
          </cell>
          <cell r="H242" t="str">
            <v>BLK 1 LT</v>
          </cell>
          <cell r="I242" t="str">
            <v>PARMA</v>
          </cell>
          <cell r="J242" t="str">
            <v>OH</v>
          </cell>
          <cell r="K242">
            <v>44134</v>
          </cell>
          <cell r="L242" t="str">
            <v>STANFIELD, PARMA, OH</v>
          </cell>
        </row>
        <row r="243">
          <cell r="D243" t="str">
            <v>08051169995001249456</v>
          </cell>
          <cell r="E243" t="str">
            <v>'08051169995001249456',</v>
          </cell>
          <cell r="F243" t="str">
            <v>CEI</v>
          </cell>
          <cell r="G243" t="str">
            <v>YORKSHIRE</v>
          </cell>
          <cell r="H243" t="str">
            <v>BLK 1 LT</v>
          </cell>
          <cell r="I243" t="str">
            <v>PARMA</v>
          </cell>
          <cell r="J243" t="str">
            <v>OH</v>
          </cell>
          <cell r="K243">
            <v>44134</v>
          </cell>
          <cell r="L243" t="str">
            <v>YORKSHIRE, PARMA, OH</v>
          </cell>
        </row>
        <row r="244">
          <cell r="D244" t="str">
            <v>08051169995001249457</v>
          </cell>
          <cell r="E244" t="str">
            <v>'08051169995001249457',</v>
          </cell>
          <cell r="F244" t="str">
            <v>CEI</v>
          </cell>
          <cell r="G244" t="str">
            <v>HETZEL</v>
          </cell>
          <cell r="H244" t="str">
            <v>BLK 1 LT</v>
          </cell>
          <cell r="I244" t="str">
            <v>PARMA</v>
          </cell>
          <cell r="J244" t="str">
            <v>OH</v>
          </cell>
          <cell r="K244">
            <v>44134</v>
          </cell>
          <cell r="L244" t="str">
            <v>HETZEL, PARMA, OH</v>
          </cell>
        </row>
        <row r="245">
          <cell r="D245" t="str">
            <v>08051169995001249527</v>
          </cell>
          <cell r="E245" t="str">
            <v>'08051169995001249527',</v>
          </cell>
          <cell r="F245" t="str">
            <v>CEI</v>
          </cell>
          <cell r="G245" t="str">
            <v>FRIAR DRIVE</v>
          </cell>
          <cell r="H245" t="str">
            <v>BLK 1 LT</v>
          </cell>
          <cell r="I245" t="str">
            <v>PARMA</v>
          </cell>
          <cell r="J245" t="str">
            <v>OH</v>
          </cell>
          <cell r="K245">
            <v>44134</v>
          </cell>
          <cell r="L245" t="str">
            <v>FRIAR DRIVE, PARMA, OH</v>
          </cell>
        </row>
        <row r="246">
          <cell r="D246" t="str">
            <v>08051169995001249530</v>
          </cell>
          <cell r="E246" t="str">
            <v>'08051169995001249530',</v>
          </cell>
          <cell r="F246" t="str">
            <v>CEI</v>
          </cell>
          <cell r="G246" t="str">
            <v>PARK LANE</v>
          </cell>
          <cell r="H246" t="str">
            <v>BLK 1 LT</v>
          </cell>
          <cell r="I246" t="str">
            <v>PARMA</v>
          </cell>
          <cell r="J246" t="str">
            <v>OH</v>
          </cell>
          <cell r="K246">
            <v>44134</v>
          </cell>
          <cell r="L246" t="str">
            <v>PARK LANE, PARMA, OH</v>
          </cell>
        </row>
        <row r="247">
          <cell r="D247" t="str">
            <v>08051169995001249531</v>
          </cell>
          <cell r="E247" t="str">
            <v>'08051169995001249531',</v>
          </cell>
          <cell r="F247" t="str">
            <v>CEI</v>
          </cell>
          <cell r="G247" t="str">
            <v>FRIAR</v>
          </cell>
          <cell r="H247" t="str">
            <v>BLK 1 LT</v>
          </cell>
          <cell r="I247" t="str">
            <v>PARMA</v>
          </cell>
          <cell r="J247" t="str">
            <v>OH</v>
          </cell>
          <cell r="K247">
            <v>44134</v>
          </cell>
          <cell r="L247" t="str">
            <v>FRIAR, PARMA, OH</v>
          </cell>
        </row>
        <row r="248">
          <cell r="D248" t="str">
            <v>08051169995001249559</v>
          </cell>
          <cell r="E248" t="str">
            <v>'08051169995001249559',</v>
          </cell>
          <cell r="F248" t="str">
            <v>CEI</v>
          </cell>
          <cell r="G248" t="str">
            <v>SOM CENTER RD</v>
          </cell>
          <cell r="H248" t="str">
            <v>BLK 1 LT</v>
          </cell>
          <cell r="I248" t="str">
            <v>SOLON</v>
          </cell>
          <cell r="J248" t="str">
            <v>OH</v>
          </cell>
          <cell r="K248">
            <v>44139</v>
          </cell>
          <cell r="L248" t="str">
            <v>SOM CENTER RD, SOLON, OH</v>
          </cell>
        </row>
        <row r="249">
          <cell r="D249" t="str">
            <v>08051169995001249561</v>
          </cell>
          <cell r="E249" t="str">
            <v>'08051169995001249561',</v>
          </cell>
          <cell r="F249" t="str">
            <v>CEI</v>
          </cell>
          <cell r="G249" t="str">
            <v>ELMER</v>
          </cell>
          <cell r="H249" t="str">
            <v>BLK 1 LT</v>
          </cell>
          <cell r="I249" t="str">
            <v>OLMSTED FALLS</v>
          </cell>
          <cell r="J249" t="str">
            <v>OH</v>
          </cell>
          <cell r="K249">
            <v>44138</v>
          </cell>
          <cell r="L249" t="str">
            <v>ELMER, OLMSTED FALLS, OH</v>
          </cell>
        </row>
        <row r="250">
          <cell r="D250" t="str">
            <v>08051169995001250234</v>
          </cell>
          <cell r="E250" t="str">
            <v>'08051169995001250234',</v>
          </cell>
          <cell r="F250" t="str">
            <v>CEI</v>
          </cell>
          <cell r="G250" t="str">
            <v>LYNNFIELD ROAD</v>
          </cell>
          <cell r="H250" t="str">
            <v>BLK 1 LT</v>
          </cell>
          <cell r="I250" t="str">
            <v>SHAKER HEIGHTS</v>
          </cell>
          <cell r="J250" t="str">
            <v>OH</v>
          </cell>
          <cell r="K250">
            <v>44122</v>
          </cell>
          <cell r="L250" t="str">
            <v>LYNNFIELD ROAD, SHAKER HEIGHTS, OH</v>
          </cell>
        </row>
        <row r="251">
          <cell r="D251" t="str">
            <v>08051169995001250235</v>
          </cell>
          <cell r="E251" t="str">
            <v>'08051169995001250235',</v>
          </cell>
          <cell r="F251" t="str">
            <v>CEI</v>
          </cell>
          <cell r="G251" t="str">
            <v>BAINBRIDGE ROAD</v>
          </cell>
          <cell r="H251" t="str">
            <v>BLK 1 LT</v>
          </cell>
          <cell r="I251" t="str">
            <v>SOLON</v>
          </cell>
          <cell r="J251" t="str">
            <v>OH</v>
          </cell>
          <cell r="K251">
            <v>44139</v>
          </cell>
          <cell r="L251" t="str">
            <v>BAINBRIDGE ROAD, SOLON, OH</v>
          </cell>
        </row>
        <row r="252">
          <cell r="D252" t="str">
            <v>08051169995001250239</v>
          </cell>
          <cell r="E252" t="str">
            <v>'08051169995001250239',</v>
          </cell>
          <cell r="F252" t="str">
            <v>CEI</v>
          </cell>
          <cell r="G252" t="str">
            <v>WEST ROAD</v>
          </cell>
          <cell r="H252" t="str">
            <v>BLK 1 LT</v>
          </cell>
          <cell r="I252" t="str">
            <v>OLMSTED FALLS</v>
          </cell>
          <cell r="J252" t="str">
            <v>OH</v>
          </cell>
          <cell r="K252">
            <v>44138</v>
          </cell>
          <cell r="L252" t="str">
            <v>WEST ROAD, OLMSTED FALLS, OH</v>
          </cell>
        </row>
        <row r="253">
          <cell r="D253" t="str">
            <v>08051169995001250240</v>
          </cell>
          <cell r="E253" t="str">
            <v>'08051169995001250240',</v>
          </cell>
          <cell r="F253" t="str">
            <v>CEI</v>
          </cell>
          <cell r="G253" t="str">
            <v>COLUMBIA ROAD</v>
          </cell>
          <cell r="H253" t="str">
            <v>BLK 1 LT</v>
          </cell>
          <cell r="I253" t="str">
            <v>OLMSTED FALLS</v>
          </cell>
          <cell r="J253" t="str">
            <v>OH</v>
          </cell>
          <cell r="K253">
            <v>44138</v>
          </cell>
          <cell r="L253" t="str">
            <v>COLUMBIA ROAD, OLMSTED FALLS, OH</v>
          </cell>
        </row>
        <row r="254">
          <cell r="D254" t="str">
            <v>08051169995001250254</v>
          </cell>
          <cell r="E254" t="str">
            <v>'08051169995001250254',</v>
          </cell>
          <cell r="F254" t="str">
            <v>CEI</v>
          </cell>
          <cell r="G254" t="str">
            <v>GRAYTON</v>
          </cell>
          <cell r="H254" t="str">
            <v>BLK 1 LT</v>
          </cell>
          <cell r="I254" t="str">
            <v>CLEVELAND</v>
          </cell>
          <cell r="J254" t="str">
            <v>OH</v>
          </cell>
          <cell r="K254">
            <v>44135</v>
          </cell>
          <cell r="L254" t="str">
            <v>GRAYTON, CLEVELAND, OH</v>
          </cell>
        </row>
        <row r="255">
          <cell r="D255" t="str">
            <v>08051169995001250255</v>
          </cell>
          <cell r="E255" t="str">
            <v>'08051169995001250255',</v>
          </cell>
          <cell r="F255" t="str">
            <v>CEI</v>
          </cell>
          <cell r="G255" t="str">
            <v>ROCKY RIVER DR</v>
          </cell>
          <cell r="H255" t="str">
            <v>BLK 1 LT</v>
          </cell>
          <cell r="I255" t="str">
            <v>CLEVELAND</v>
          </cell>
          <cell r="J255" t="str">
            <v>OH</v>
          </cell>
          <cell r="K255">
            <v>44111</v>
          </cell>
          <cell r="L255" t="str">
            <v>ROCKY RIVER DR, CLEVELAND, OH</v>
          </cell>
        </row>
        <row r="256">
          <cell r="D256" t="str">
            <v>08051169995001250262</v>
          </cell>
          <cell r="E256" t="str">
            <v>'08051169995001250262',</v>
          </cell>
          <cell r="F256" t="str">
            <v>CEI</v>
          </cell>
          <cell r="G256" t="str">
            <v>WARRENSVILLE CENTER ROAD</v>
          </cell>
          <cell r="H256" t="str">
            <v>BLK 1 LT</v>
          </cell>
          <cell r="I256" t="str">
            <v>SHAKER HEIGHTS</v>
          </cell>
          <cell r="J256" t="str">
            <v>OH</v>
          </cell>
          <cell r="K256">
            <v>44122</v>
          </cell>
          <cell r="L256" t="str">
            <v>WARRENSVILLE CENTER ROAD, SHAKER HEIGHTS, OH</v>
          </cell>
        </row>
        <row r="257">
          <cell r="D257" t="str">
            <v>08051169995001250263</v>
          </cell>
          <cell r="E257" t="str">
            <v>'08051169995001250263',</v>
          </cell>
          <cell r="F257" t="str">
            <v>CEI</v>
          </cell>
          <cell r="G257" t="str">
            <v>ELLACOTT PARKWAY</v>
          </cell>
          <cell r="H257" t="str">
            <v>BLK 1 LT</v>
          </cell>
          <cell r="I257" t="str">
            <v>WARRENSVILLE HEIGHTS</v>
          </cell>
          <cell r="J257" t="str">
            <v>OH</v>
          </cell>
          <cell r="K257">
            <v>44128</v>
          </cell>
          <cell r="L257" t="str">
            <v>ELLACOTT PARKWAY, WARRENSVILLE HEIGHTS, OH</v>
          </cell>
        </row>
        <row r="258">
          <cell r="D258" t="str">
            <v>08051169995001250264</v>
          </cell>
          <cell r="E258" t="str">
            <v>'08051169995001250264',</v>
          </cell>
          <cell r="F258" t="str">
            <v>CEI</v>
          </cell>
          <cell r="G258" t="str">
            <v>MERRYGOLD</v>
          </cell>
          <cell r="H258" t="str">
            <v>BLK 1 LT</v>
          </cell>
          <cell r="I258" t="str">
            <v>WARRENSVILLE HEIGHTS</v>
          </cell>
          <cell r="J258" t="str">
            <v>OH</v>
          </cell>
          <cell r="K258">
            <v>44128</v>
          </cell>
          <cell r="L258" t="str">
            <v>MERRYGOLD, WARRENSVILLE HEIGHTS, OH</v>
          </cell>
        </row>
        <row r="259">
          <cell r="D259" t="str">
            <v>08051169995001250265</v>
          </cell>
          <cell r="E259" t="str">
            <v>'08051169995001250265',</v>
          </cell>
          <cell r="F259" t="str">
            <v>CEI</v>
          </cell>
          <cell r="G259" t="str">
            <v>JENNINGS</v>
          </cell>
          <cell r="H259" t="str">
            <v>BLK 1 LT</v>
          </cell>
          <cell r="I259" t="str">
            <v>WARRENSVILLE HEIGHTS</v>
          </cell>
          <cell r="J259" t="str">
            <v>OH</v>
          </cell>
          <cell r="K259">
            <v>44128</v>
          </cell>
          <cell r="L259" t="str">
            <v>JENNINGS, WARRENSVILLE HEIGHTS, OH</v>
          </cell>
        </row>
        <row r="260">
          <cell r="D260" t="str">
            <v>08051169995001250266</v>
          </cell>
          <cell r="E260" t="str">
            <v>'08051169995001250266',</v>
          </cell>
          <cell r="F260" t="str">
            <v>CEI</v>
          </cell>
          <cell r="G260" t="str">
            <v>HARVARD AVENUE</v>
          </cell>
          <cell r="H260" t="str">
            <v>BLK 1 LT</v>
          </cell>
          <cell r="I260" t="str">
            <v>WARRENSVILLE HEIGHTS</v>
          </cell>
          <cell r="J260" t="str">
            <v>OH</v>
          </cell>
          <cell r="K260">
            <v>44128</v>
          </cell>
          <cell r="L260" t="str">
            <v>HARVARD AVENUE, WARRENSVILLE HEIGHTS, OH</v>
          </cell>
        </row>
        <row r="261">
          <cell r="D261" t="str">
            <v>08051169995001250270</v>
          </cell>
          <cell r="E261" t="str">
            <v>'08051169995001250270',</v>
          </cell>
          <cell r="F261" t="str">
            <v>CEI</v>
          </cell>
          <cell r="G261" t="str">
            <v>BUCKTHORN</v>
          </cell>
          <cell r="H261" t="str">
            <v>BLK 1 LT</v>
          </cell>
          <cell r="I261" t="str">
            <v>BEDFORD HEIGHTS</v>
          </cell>
          <cell r="J261" t="str">
            <v>OH</v>
          </cell>
          <cell r="K261">
            <v>44146</v>
          </cell>
          <cell r="L261" t="str">
            <v>BUCKTHORN, BEDFORD HEIGHTS, OH</v>
          </cell>
        </row>
        <row r="262">
          <cell r="D262" t="str">
            <v>08051169995001250277</v>
          </cell>
          <cell r="E262" t="str">
            <v>'08051169995001250277',</v>
          </cell>
          <cell r="F262" t="str">
            <v>CEI</v>
          </cell>
          <cell r="G262" t="str">
            <v>28000 AURORA RD</v>
          </cell>
          <cell r="H262" t="str">
            <v>BLK 1 LT</v>
          </cell>
          <cell r="I262" t="str">
            <v>SOLON</v>
          </cell>
          <cell r="J262" t="str">
            <v>OH</v>
          </cell>
          <cell r="K262">
            <v>44139</v>
          </cell>
          <cell r="L262" t="str">
            <v>28000 AURORA RD, SOLON, OH</v>
          </cell>
        </row>
        <row r="263">
          <cell r="D263" t="str">
            <v>08051169995001250279</v>
          </cell>
          <cell r="E263" t="str">
            <v>'08051169995001250279',</v>
          </cell>
          <cell r="F263" t="str">
            <v>CEI</v>
          </cell>
          <cell r="G263" t="str">
            <v>EUCLID</v>
          </cell>
          <cell r="H263" t="str">
            <v>BLK 1 LT</v>
          </cell>
          <cell r="I263" t="str">
            <v>EUCLID</v>
          </cell>
          <cell r="J263" t="str">
            <v>OH</v>
          </cell>
          <cell r="K263">
            <v>44132</v>
          </cell>
          <cell r="L263" t="str">
            <v>EUCLID, EUCLID, OH</v>
          </cell>
        </row>
        <row r="264">
          <cell r="D264" t="str">
            <v>08051169995001250280</v>
          </cell>
          <cell r="E264" t="str">
            <v>'08051169995001250280',</v>
          </cell>
          <cell r="F264" t="str">
            <v>CEI</v>
          </cell>
          <cell r="G264" t="str">
            <v>LAKESHORE</v>
          </cell>
          <cell r="H264" t="str">
            <v>BLK 1 LT</v>
          </cell>
          <cell r="I264" t="str">
            <v>EUCLID</v>
          </cell>
          <cell r="J264" t="str">
            <v>OH</v>
          </cell>
          <cell r="K264">
            <v>44132</v>
          </cell>
          <cell r="L264" t="str">
            <v>LAKESHORE, EUCLID, OH</v>
          </cell>
        </row>
        <row r="265">
          <cell r="D265" t="str">
            <v>08051169995001250281</v>
          </cell>
          <cell r="E265" t="str">
            <v>'08051169995001250281',</v>
          </cell>
          <cell r="F265" t="str">
            <v>CEI</v>
          </cell>
          <cell r="G265" t="str">
            <v>HALLE DRIVE</v>
          </cell>
          <cell r="H265" t="str">
            <v>BLK 1 LT</v>
          </cell>
          <cell r="I265" t="str">
            <v>EUCLID</v>
          </cell>
          <cell r="J265" t="str">
            <v>OH</v>
          </cell>
          <cell r="K265">
            <v>44132</v>
          </cell>
          <cell r="L265" t="str">
            <v>HALLE DRIVE, EUCLID, OH</v>
          </cell>
        </row>
        <row r="266">
          <cell r="D266" t="str">
            <v>08051169995001250286</v>
          </cell>
          <cell r="E266" t="str">
            <v>'08051169995001250286',</v>
          </cell>
          <cell r="F266" t="str">
            <v>CEI</v>
          </cell>
          <cell r="G266" t="str">
            <v>LAKESHORE BLVD</v>
          </cell>
          <cell r="H266" t="str">
            <v>BLK 1 LT</v>
          </cell>
          <cell r="I266" t="str">
            <v>EUCLID</v>
          </cell>
          <cell r="J266" t="str">
            <v>OH</v>
          </cell>
          <cell r="K266">
            <v>44132</v>
          </cell>
          <cell r="L266" t="str">
            <v>LAKESHORE BLVD, EUCLID, OH</v>
          </cell>
        </row>
        <row r="267">
          <cell r="D267" t="str">
            <v>08051169995001250289</v>
          </cell>
          <cell r="E267" t="str">
            <v>'08051169995001250289',</v>
          </cell>
          <cell r="F267" t="str">
            <v>CEI</v>
          </cell>
          <cell r="G267" t="str">
            <v>LAKESHORE BOULEVARD</v>
          </cell>
          <cell r="H267" t="str">
            <v>BLK 1 LT</v>
          </cell>
          <cell r="I267" t="str">
            <v>EUCLID</v>
          </cell>
          <cell r="J267" t="str">
            <v>OH</v>
          </cell>
          <cell r="K267">
            <v>44132</v>
          </cell>
          <cell r="L267" t="str">
            <v>LAKESHORE BOULEVARD, EUCLID, OH</v>
          </cell>
        </row>
        <row r="268">
          <cell r="D268" t="str">
            <v>08051169995001250290</v>
          </cell>
          <cell r="E268" t="str">
            <v>'08051169995001250290',</v>
          </cell>
          <cell r="F268" t="str">
            <v>CEI</v>
          </cell>
          <cell r="G268" t="str">
            <v>FORESTVIEW</v>
          </cell>
          <cell r="H268" t="str">
            <v>BLK 1 LT</v>
          </cell>
          <cell r="I268" t="str">
            <v>EUCLID</v>
          </cell>
          <cell r="J268" t="str">
            <v>OH</v>
          </cell>
          <cell r="K268">
            <v>44132</v>
          </cell>
          <cell r="L268" t="str">
            <v>FORESTVIEW, EUCLID, OH</v>
          </cell>
        </row>
        <row r="269">
          <cell r="D269" t="str">
            <v>08051169995001250291</v>
          </cell>
          <cell r="E269" t="str">
            <v>'08051169995001250291',</v>
          </cell>
          <cell r="F269" t="str">
            <v>CEI</v>
          </cell>
          <cell r="G269" t="str">
            <v>BLISS LANE</v>
          </cell>
          <cell r="H269" t="str">
            <v>BLK 1 LT</v>
          </cell>
          <cell r="I269" t="str">
            <v>EUCLID</v>
          </cell>
          <cell r="J269" t="str">
            <v>OH</v>
          </cell>
          <cell r="K269">
            <v>44123</v>
          </cell>
          <cell r="L269" t="str">
            <v>BLISS LANE, EUCLID, OH</v>
          </cell>
        </row>
        <row r="270">
          <cell r="D270" t="str">
            <v>08051169995001250299</v>
          </cell>
          <cell r="E270" t="str">
            <v>'08051169995001250299',</v>
          </cell>
          <cell r="F270" t="str">
            <v>CEI</v>
          </cell>
          <cell r="G270" t="str">
            <v>ANNA LANE</v>
          </cell>
          <cell r="H270" t="str">
            <v>BLK 1 LT</v>
          </cell>
          <cell r="I270" t="str">
            <v>BAY VILLAGE</v>
          </cell>
          <cell r="J270" t="str">
            <v>OH</v>
          </cell>
          <cell r="K270">
            <v>44140</v>
          </cell>
          <cell r="L270" t="str">
            <v>ANNA LANE, BAY VILLAGE, OH</v>
          </cell>
        </row>
        <row r="271">
          <cell r="D271" t="str">
            <v>08051169995001250302</v>
          </cell>
          <cell r="E271" t="str">
            <v>'08051169995001250302',</v>
          </cell>
          <cell r="F271" t="str">
            <v>CEI</v>
          </cell>
          <cell r="G271" t="str">
            <v>WILDBROOK</v>
          </cell>
          <cell r="H271" t="str">
            <v>BLK 1 LT</v>
          </cell>
          <cell r="I271" t="str">
            <v>BAY VILLAGE</v>
          </cell>
          <cell r="J271" t="str">
            <v>OH</v>
          </cell>
          <cell r="K271">
            <v>44140</v>
          </cell>
          <cell r="L271" t="str">
            <v>WILDBROOK, BAY VILLAGE, OH</v>
          </cell>
        </row>
        <row r="272">
          <cell r="D272" t="str">
            <v>08051169995001250306</v>
          </cell>
          <cell r="E272" t="str">
            <v>'08051169995001250306',</v>
          </cell>
          <cell r="F272" t="str">
            <v>CEI</v>
          </cell>
          <cell r="G272" t="str">
            <v>WINDSOR</v>
          </cell>
          <cell r="H272" t="str">
            <v>BLK 1 LT</v>
          </cell>
          <cell r="I272" t="str">
            <v>BAY VILLAGE</v>
          </cell>
          <cell r="J272" t="str">
            <v>OH</v>
          </cell>
          <cell r="K272">
            <v>44140</v>
          </cell>
          <cell r="L272" t="str">
            <v>WINDSOR, BAY VILLAGE, OH</v>
          </cell>
        </row>
        <row r="273">
          <cell r="D273" t="str">
            <v>08051169995001250307</v>
          </cell>
          <cell r="E273" t="str">
            <v>'08051169995001250307',</v>
          </cell>
          <cell r="F273" t="str">
            <v>CEI</v>
          </cell>
          <cell r="G273" t="str">
            <v>LONGBEACH</v>
          </cell>
          <cell r="H273" t="str">
            <v>BLK 1 LT</v>
          </cell>
          <cell r="I273" t="str">
            <v>BAY VILLAGE</v>
          </cell>
          <cell r="J273" t="str">
            <v>OH</v>
          </cell>
          <cell r="K273">
            <v>44140</v>
          </cell>
          <cell r="L273" t="str">
            <v>LONGBEACH, BAY VILLAGE, OH</v>
          </cell>
        </row>
        <row r="274">
          <cell r="D274" t="str">
            <v>08051169995001250308</v>
          </cell>
          <cell r="E274" t="str">
            <v>'08051169995001250308',</v>
          </cell>
          <cell r="F274" t="str">
            <v>CEI</v>
          </cell>
          <cell r="G274" t="str">
            <v>WOLF ROAD</v>
          </cell>
          <cell r="H274" t="str">
            <v>BLK 1 LT</v>
          </cell>
          <cell r="I274" t="str">
            <v>BAY VILLAGE</v>
          </cell>
          <cell r="J274" t="str">
            <v>OH</v>
          </cell>
          <cell r="K274">
            <v>44140</v>
          </cell>
          <cell r="L274" t="str">
            <v>WOLF ROAD, BAY VILLAGE, OH</v>
          </cell>
        </row>
        <row r="275">
          <cell r="D275" t="str">
            <v>08051169995001250309</v>
          </cell>
          <cell r="E275" t="str">
            <v>'08051169995001250309',</v>
          </cell>
          <cell r="F275" t="str">
            <v>CEI</v>
          </cell>
          <cell r="G275" t="str">
            <v>DOUGLAS</v>
          </cell>
          <cell r="H275" t="str">
            <v>BLK 1 LT</v>
          </cell>
          <cell r="I275" t="str">
            <v>BAY VILLAGE</v>
          </cell>
          <cell r="J275" t="str">
            <v>OH</v>
          </cell>
          <cell r="K275">
            <v>44140</v>
          </cell>
          <cell r="L275" t="str">
            <v>DOUGLAS, BAY VILLAGE, OH</v>
          </cell>
        </row>
        <row r="276">
          <cell r="D276" t="str">
            <v>08051169995001250310</v>
          </cell>
          <cell r="E276" t="str">
            <v>'08051169995001250310',</v>
          </cell>
          <cell r="F276" t="str">
            <v>CEI</v>
          </cell>
          <cell r="G276" t="str">
            <v>AVALON</v>
          </cell>
          <cell r="H276" t="str">
            <v>BLK 1 LT</v>
          </cell>
          <cell r="I276" t="str">
            <v>BAY VILLAGE</v>
          </cell>
          <cell r="J276" t="str">
            <v>OH</v>
          </cell>
          <cell r="K276">
            <v>44140</v>
          </cell>
          <cell r="L276" t="str">
            <v>AVALON, BAY VILLAGE, OH</v>
          </cell>
        </row>
        <row r="277">
          <cell r="D277" t="str">
            <v>08051169995001250659</v>
          </cell>
          <cell r="E277" t="str">
            <v>'08051169995001250659',</v>
          </cell>
          <cell r="F277" t="str">
            <v>CEI</v>
          </cell>
          <cell r="G277" t="str">
            <v>FAIR ROAD</v>
          </cell>
          <cell r="H277" t="str">
            <v>BLK 1 LT</v>
          </cell>
          <cell r="I277" t="str">
            <v>STRONGSVILLE</v>
          </cell>
          <cell r="J277" t="str">
            <v>OH</v>
          </cell>
          <cell r="K277">
            <v>44149</v>
          </cell>
          <cell r="L277" t="str">
            <v>FAIR ROAD, STRONGSVILLE, OH</v>
          </cell>
        </row>
        <row r="278">
          <cell r="D278" t="str">
            <v>08051169995001261745</v>
          </cell>
          <cell r="E278" t="str">
            <v>'08051169995001261745',</v>
          </cell>
          <cell r="F278" t="str">
            <v>CEI</v>
          </cell>
          <cell r="G278" t="str">
            <v>GRANTWOOD DR</v>
          </cell>
          <cell r="H278" t="str">
            <v>BLK 1 LT</v>
          </cell>
          <cell r="I278" t="str">
            <v>CLEVELAND</v>
          </cell>
          <cell r="J278" t="str">
            <v>OH</v>
          </cell>
          <cell r="K278">
            <v>44134</v>
          </cell>
          <cell r="L278" t="str">
            <v>GRANTWOOD DR, CLEVELAND, OH</v>
          </cell>
        </row>
        <row r="279">
          <cell r="D279" t="str">
            <v>08051169995001261748</v>
          </cell>
          <cell r="E279" t="str">
            <v>'08051169995001261748',</v>
          </cell>
          <cell r="F279" t="str">
            <v>CEI</v>
          </cell>
          <cell r="G279" t="str">
            <v>GREENBRIAR</v>
          </cell>
          <cell r="H279" t="str">
            <v>BLK 1 LT</v>
          </cell>
          <cell r="I279" t="str">
            <v>STRONGSVILLE</v>
          </cell>
          <cell r="J279" t="str">
            <v>OH</v>
          </cell>
          <cell r="K279">
            <v>44136</v>
          </cell>
          <cell r="L279" t="str">
            <v>GREENBRIAR, STRONGSVILLE, OH</v>
          </cell>
        </row>
        <row r="280">
          <cell r="D280" t="str">
            <v>08051169995001261757</v>
          </cell>
          <cell r="E280" t="str">
            <v>'08051169995001261757',</v>
          </cell>
          <cell r="F280" t="str">
            <v>CEI</v>
          </cell>
          <cell r="G280" t="str">
            <v>EASTLAND</v>
          </cell>
          <cell r="H280" t="str">
            <v>BLK 1 LT</v>
          </cell>
          <cell r="I280" t="str">
            <v>STRONGSVILLE</v>
          </cell>
          <cell r="J280" t="str">
            <v>OH</v>
          </cell>
          <cell r="K280">
            <v>44149</v>
          </cell>
          <cell r="L280" t="str">
            <v>EASTLAND, STRONGSVILLE, OH</v>
          </cell>
        </row>
        <row r="281">
          <cell r="D281" t="str">
            <v>08051169995001262261</v>
          </cell>
          <cell r="E281" t="str">
            <v>'08051169995001262261',</v>
          </cell>
          <cell r="F281" t="str">
            <v>CEI</v>
          </cell>
          <cell r="G281" t="str">
            <v>JONATHAN DRIVE</v>
          </cell>
          <cell r="H281" t="str">
            <v>BLK 1 LT</v>
          </cell>
          <cell r="I281" t="str">
            <v>STRONGSVILLE</v>
          </cell>
          <cell r="J281" t="str">
            <v>OH</v>
          </cell>
          <cell r="K281">
            <v>44136</v>
          </cell>
          <cell r="L281" t="str">
            <v>JONATHAN DRIVE, STRONGSVILLE, OH</v>
          </cell>
        </row>
        <row r="282">
          <cell r="D282" t="str">
            <v>08051169995001262262</v>
          </cell>
          <cell r="E282" t="str">
            <v>'08051169995001262262',</v>
          </cell>
          <cell r="F282" t="str">
            <v>CEI</v>
          </cell>
          <cell r="G282" t="str">
            <v>STAFFORD</v>
          </cell>
          <cell r="H282" t="str">
            <v>BLK 1 LT</v>
          </cell>
          <cell r="I282" t="str">
            <v>STRONGSVILLE</v>
          </cell>
          <cell r="J282" t="str">
            <v>OH</v>
          </cell>
          <cell r="K282">
            <v>44136</v>
          </cell>
          <cell r="L282" t="str">
            <v>STAFFORD, STRONGSVILLE, OH</v>
          </cell>
        </row>
        <row r="283">
          <cell r="D283" t="str">
            <v>08051169995001262271</v>
          </cell>
          <cell r="E283" t="str">
            <v>'08051169995001262271',</v>
          </cell>
          <cell r="F283" t="str">
            <v>CEI</v>
          </cell>
          <cell r="G283" t="str">
            <v>WEST PLEASANT VALLEY</v>
          </cell>
          <cell r="H283" t="str">
            <v>BLK 1 LT</v>
          </cell>
          <cell r="I283" t="str">
            <v>MIDDLEBURG HEIGHTS</v>
          </cell>
          <cell r="J283" t="str">
            <v>OH</v>
          </cell>
          <cell r="K283">
            <v>44130</v>
          </cell>
          <cell r="L283" t="str">
            <v>WEST PLEASANT VALLEY, MIDDLEBURG HEIGHTS, OH</v>
          </cell>
        </row>
        <row r="284">
          <cell r="D284" t="str">
            <v>08051169995001262272</v>
          </cell>
          <cell r="E284" t="str">
            <v>'08051169995001262272',</v>
          </cell>
          <cell r="F284" t="str">
            <v>CEI</v>
          </cell>
          <cell r="G284" t="str">
            <v>SMITH ROAD</v>
          </cell>
          <cell r="H284" t="str">
            <v>BLK 1 LT</v>
          </cell>
          <cell r="I284" t="str">
            <v>MIDDLEBURG HEIGHTS</v>
          </cell>
          <cell r="J284" t="str">
            <v>OH</v>
          </cell>
          <cell r="K284">
            <v>44130</v>
          </cell>
          <cell r="L284" t="str">
            <v>SMITH ROAD, MIDDLEBURG HEIGHTS, OH</v>
          </cell>
        </row>
        <row r="285">
          <cell r="D285" t="str">
            <v>08051169995001262328</v>
          </cell>
          <cell r="E285" t="str">
            <v>'08051169995001262328',</v>
          </cell>
          <cell r="F285" t="str">
            <v>CEI</v>
          </cell>
          <cell r="G285" t="str">
            <v>PARK DRIVE</v>
          </cell>
          <cell r="I285" t="str">
            <v>BROOK PARK</v>
          </cell>
          <cell r="J285" t="str">
            <v>OH</v>
          </cell>
          <cell r="K285">
            <v>44142</v>
          </cell>
          <cell r="L285" t="str">
            <v>PARK DRIVE, BROOK PARK, OH</v>
          </cell>
        </row>
        <row r="286">
          <cell r="D286" t="str">
            <v>08051169995001267695</v>
          </cell>
          <cell r="E286" t="str">
            <v>'08051169995001267695',</v>
          </cell>
          <cell r="F286" t="str">
            <v>CEI</v>
          </cell>
          <cell r="G286" t="str">
            <v>CHERRYWOOD</v>
          </cell>
          <cell r="H286" t="str">
            <v>BLK 1 LT</v>
          </cell>
          <cell r="I286" t="str">
            <v>WARRENSVILLE HEIGHTS</v>
          </cell>
          <cell r="J286" t="str">
            <v>OH</v>
          </cell>
          <cell r="K286">
            <v>44122</v>
          </cell>
          <cell r="L286" t="str">
            <v>CHERRYWOOD, WARRENSVILLE HEIGHTS, OH</v>
          </cell>
        </row>
        <row r="287">
          <cell r="D287" t="str">
            <v>08051169995001267701</v>
          </cell>
          <cell r="E287" t="str">
            <v>'08051169995001267701',</v>
          </cell>
          <cell r="F287" t="str">
            <v>CEI</v>
          </cell>
          <cell r="G287" t="str">
            <v>NORWOOD</v>
          </cell>
          <cell r="H287" t="str">
            <v>BLK 1 LT</v>
          </cell>
          <cell r="I287" t="str">
            <v>SHAKER HEIGHTS</v>
          </cell>
          <cell r="J287" t="str">
            <v>OH</v>
          </cell>
          <cell r="K287">
            <v>44122</v>
          </cell>
          <cell r="L287" t="str">
            <v>NORWOOD, SHAKER HEIGHTS, OH</v>
          </cell>
        </row>
        <row r="288">
          <cell r="D288" t="str">
            <v>08051169995001267715</v>
          </cell>
          <cell r="E288" t="str">
            <v>'08051169995001267715',</v>
          </cell>
          <cell r="F288" t="str">
            <v>CEI</v>
          </cell>
          <cell r="G288" t="str">
            <v>W RIDGEWOOD</v>
          </cell>
          <cell r="H288" t="str">
            <v>BLK 1 LT</v>
          </cell>
          <cell r="I288" t="str">
            <v>PARMA</v>
          </cell>
          <cell r="J288" t="str">
            <v>OH</v>
          </cell>
          <cell r="K288">
            <v>44134</v>
          </cell>
          <cell r="L288" t="str">
            <v>W RIDGEWOOD, PARMA, OH</v>
          </cell>
        </row>
        <row r="289">
          <cell r="D289" t="str">
            <v>08051169995001267716</v>
          </cell>
          <cell r="E289" t="str">
            <v>'08051169995001267716',</v>
          </cell>
          <cell r="F289" t="str">
            <v>CEI</v>
          </cell>
          <cell r="G289" t="str">
            <v>STATE ROAD</v>
          </cell>
          <cell r="H289" t="str">
            <v>BLK 1 LT</v>
          </cell>
          <cell r="I289" t="str">
            <v>PARMA</v>
          </cell>
          <cell r="J289" t="str">
            <v>OH</v>
          </cell>
          <cell r="K289">
            <v>44134</v>
          </cell>
          <cell r="L289" t="str">
            <v>STATE ROAD, PARMA, OH</v>
          </cell>
        </row>
        <row r="290">
          <cell r="D290" t="str">
            <v>08051169995001269214</v>
          </cell>
          <cell r="E290" t="str">
            <v>'08051169995001269214',</v>
          </cell>
          <cell r="F290" t="str">
            <v>CEI</v>
          </cell>
          <cell r="G290" t="str">
            <v>MILBURN</v>
          </cell>
          <cell r="H290" t="str">
            <v>BLK 1 LT</v>
          </cell>
          <cell r="I290" t="str">
            <v>WALTON HILLS</v>
          </cell>
          <cell r="J290" t="str">
            <v>OH</v>
          </cell>
          <cell r="K290">
            <v>44146</v>
          </cell>
          <cell r="L290" t="str">
            <v>MILBURN, WALTON HILLS, OH</v>
          </cell>
        </row>
        <row r="291">
          <cell r="D291" t="str">
            <v>08051169995001269215</v>
          </cell>
          <cell r="E291" t="str">
            <v>'08051169995001269215',</v>
          </cell>
          <cell r="F291" t="str">
            <v>CEI</v>
          </cell>
          <cell r="G291" t="str">
            <v>NOBOTTOM</v>
          </cell>
          <cell r="H291" t="str">
            <v>BLK 1 LT</v>
          </cell>
          <cell r="I291" t="str">
            <v>OLMSTED FALLS</v>
          </cell>
          <cell r="J291" t="str">
            <v>OH</v>
          </cell>
          <cell r="K291">
            <v>44138</v>
          </cell>
          <cell r="L291" t="str">
            <v>NOBOTTOM, OLMSTED FALLS, OH</v>
          </cell>
        </row>
        <row r="292">
          <cell r="D292" t="str">
            <v>08051169995001287650</v>
          </cell>
          <cell r="E292" t="str">
            <v>'08051169995001287650',</v>
          </cell>
          <cell r="F292" t="str">
            <v>CEI</v>
          </cell>
          <cell r="G292" t="str">
            <v>6048 CHAGRIN HIGHLAND DR</v>
          </cell>
          <cell r="I292" t="str">
            <v>Solon</v>
          </cell>
          <cell r="J292" t="str">
            <v>OH</v>
          </cell>
          <cell r="K292" t="str">
            <v>44139-5903</v>
          </cell>
          <cell r="L292" t="str">
            <v>6048 CHAGRIN HIGHLAND DR, Solon, OH</v>
          </cell>
        </row>
        <row r="293">
          <cell r="D293" t="str">
            <v>08051169995001287654</v>
          </cell>
          <cell r="E293" t="str">
            <v>'08051169995001287654',</v>
          </cell>
          <cell r="F293" t="str">
            <v>CEI</v>
          </cell>
          <cell r="G293" t="str">
            <v>37805 PETTIBONE RD, REPEATER #109</v>
          </cell>
          <cell r="I293" t="str">
            <v>SOLON</v>
          </cell>
          <cell r="J293" t="str">
            <v>OH</v>
          </cell>
          <cell r="K293">
            <v>44139</v>
          </cell>
          <cell r="L293" t="str">
            <v>37805 PETTIBONE RD, REPEATER #109, SOLON, OH</v>
          </cell>
        </row>
        <row r="294">
          <cell r="D294" t="str">
            <v>08051169995001288432</v>
          </cell>
          <cell r="E294" t="str">
            <v>'08051169995001288432',</v>
          </cell>
          <cell r="F294" t="str">
            <v>CEI</v>
          </cell>
          <cell r="G294" t="str">
            <v>4632 WHITEHALL DR</v>
          </cell>
          <cell r="I294" t="str">
            <v>South Euclid</v>
          </cell>
          <cell r="J294" t="str">
            <v>OH</v>
          </cell>
          <cell r="K294" t="str">
            <v>44121-3861</v>
          </cell>
          <cell r="L294" t="str">
            <v>4632 WHITEHALL DR, South Euclid, OH</v>
          </cell>
        </row>
        <row r="295">
          <cell r="D295" t="str">
            <v>08051169995001288433</v>
          </cell>
          <cell r="E295" t="str">
            <v>'08051169995001288433',</v>
          </cell>
          <cell r="F295" t="str">
            <v>CEI</v>
          </cell>
          <cell r="G295" t="str">
            <v>4749 ANDERSON RD, REPEATER #182</v>
          </cell>
          <cell r="I295" t="str">
            <v>CLEVELAND</v>
          </cell>
          <cell r="J295" t="str">
            <v>OH</v>
          </cell>
          <cell r="K295">
            <v>44124</v>
          </cell>
          <cell r="L295" t="str">
            <v>4749 ANDERSON RD, REPEATER #182, CLEVELAND, OH</v>
          </cell>
        </row>
        <row r="296">
          <cell r="D296" t="str">
            <v>08051169995001296266</v>
          </cell>
          <cell r="E296" t="str">
            <v>'08051169995001296266',</v>
          </cell>
          <cell r="F296" t="str">
            <v>CEI</v>
          </cell>
          <cell r="G296" t="str">
            <v>14582 PROSPECT RD</v>
          </cell>
          <cell r="I296" t="str">
            <v>Strongsville</v>
          </cell>
          <cell r="J296" t="str">
            <v>OH</v>
          </cell>
          <cell r="K296" t="str">
            <v>44149-4840</v>
          </cell>
          <cell r="L296" t="str">
            <v>14582 PROSPECT RD, Strongsville, OH</v>
          </cell>
        </row>
        <row r="297">
          <cell r="D297" t="str">
            <v>08051169995001302492</v>
          </cell>
          <cell r="E297" t="str">
            <v>'08051169995001302492',</v>
          </cell>
          <cell r="F297" t="str">
            <v>CEI</v>
          </cell>
          <cell r="G297" t="str">
            <v>6873 HIGHLAND DR</v>
          </cell>
          <cell r="I297" t="str">
            <v>Solon</v>
          </cell>
          <cell r="J297" t="str">
            <v>OH</v>
          </cell>
          <cell r="K297" t="str">
            <v>44139-4614</v>
          </cell>
          <cell r="L297" t="str">
            <v>6873 HIGHLAND DR, Solon, OH</v>
          </cell>
        </row>
        <row r="298">
          <cell r="D298" t="str">
            <v>08051169995001302493</v>
          </cell>
          <cell r="E298" t="str">
            <v>'08051169995001302493',</v>
          </cell>
          <cell r="F298" t="str">
            <v>CEI</v>
          </cell>
          <cell r="G298" t="str">
            <v>3335 ARDMORE RD</v>
          </cell>
          <cell r="I298" t="str">
            <v>Shaker Heights</v>
          </cell>
          <cell r="J298" t="str">
            <v>OH</v>
          </cell>
          <cell r="K298" t="str">
            <v>44120-3403</v>
          </cell>
          <cell r="L298" t="str">
            <v>3335 ARDMORE RD, Shaker Heights, OH</v>
          </cell>
        </row>
        <row r="299">
          <cell r="D299" t="str">
            <v>08051169995001314662</v>
          </cell>
          <cell r="E299" t="str">
            <v>'08051169995001314662',</v>
          </cell>
          <cell r="F299" t="str">
            <v>CEI</v>
          </cell>
          <cell r="G299" t="str">
            <v>3175 ROCKY RIVER DR</v>
          </cell>
          <cell r="I299" t="str">
            <v>Cleveland</v>
          </cell>
          <cell r="J299" t="str">
            <v>OH</v>
          </cell>
          <cell r="K299" t="str">
            <v>44111-1028</v>
          </cell>
          <cell r="L299" t="str">
            <v>3175 ROCKY RIVER DR, Cleveland, OH</v>
          </cell>
        </row>
        <row r="300">
          <cell r="D300" t="str">
            <v>08051169995001314670</v>
          </cell>
          <cell r="E300" t="str">
            <v>'08051169995001314670',</v>
          </cell>
          <cell r="F300" t="str">
            <v>CEI</v>
          </cell>
          <cell r="G300" t="str">
            <v>1126 AVONDALE RD</v>
          </cell>
          <cell r="I300" t="str">
            <v>Cleveland</v>
          </cell>
          <cell r="J300" t="str">
            <v>OH</v>
          </cell>
          <cell r="K300" t="str">
            <v>44121-2925</v>
          </cell>
          <cell r="L300" t="str">
            <v>1126 AVONDALE RD, Cleveland, OH</v>
          </cell>
        </row>
        <row r="301">
          <cell r="D301" t="str">
            <v>08051169995001314673</v>
          </cell>
          <cell r="E301" t="str">
            <v>'08051169995001314673',</v>
          </cell>
          <cell r="F301" t="str">
            <v>CEI</v>
          </cell>
          <cell r="G301" t="str">
            <v>3547 RIEDHAM RD</v>
          </cell>
          <cell r="I301" t="str">
            <v>Shaker Heights</v>
          </cell>
          <cell r="J301" t="str">
            <v>OH</v>
          </cell>
          <cell r="K301" t="str">
            <v>44120-5210</v>
          </cell>
          <cell r="L301" t="str">
            <v>3547 RIEDHAM RD, Shaker Heights, OH</v>
          </cell>
        </row>
        <row r="302">
          <cell r="D302" t="str">
            <v>08051169995001316877</v>
          </cell>
          <cell r="E302" t="str">
            <v>'08051169995001316877',</v>
          </cell>
          <cell r="F302" t="str">
            <v>CEI</v>
          </cell>
          <cell r="G302" t="str">
            <v>35550 TIMBERLANE DR</v>
          </cell>
          <cell r="I302" t="str">
            <v>Solon</v>
          </cell>
          <cell r="J302" t="str">
            <v>OH</v>
          </cell>
          <cell r="K302" t="str">
            <v>44139-2412</v>
          </cell>
          <cell r="L302" t="str">
            <v>35550 TIMBERLANE DR, Solon, OH</v>
          </cell>
        </row>
        <row r="303">
          <cell r="D303" t="str">
            <v>08051169995001317254</v>
          </cell>
          <cell r="E303" t="str">
            <v>'08051169995001317254',</v>
          </cell>
          <cell r="F303" t="str">
            <v>CEI</v>
          </cell>
          <cell r="G303" t="str">
            <v>25300 BAGLEY RD</v>
          </cell>
          <cell r="I303" t="str">
            <v>Olmsted Falls</v>
          </cell>
          <cell r="J303" t="str">
            <v>OH</v>
          </cell>
          <cell r="K303" t="str">
            <v>44138-2212</v>
          </cell>
          <cell r="L303" t="str">
            <v>25300 BAGLEY RD, Olmsted Falls, OH</v>
          </cell>
        </row>
        <row r="304">
          <cell r="D304" t="str">
            <v>08051169995001336159</v>
          </cell>
          <cell r="E304" t="str">
            <v>'08051169995001336159',</v>
          </cell>
          <cell r="F304" t="str">
            <v>CEI</v>
          </cell>
          <cell r="G304" t="str">
            <v>356 MINER RD</v>
          </cell>
          <cell r="H304">
            <v>708680</v>
          </cell>
          <cell r="I304" t="str">
            <v>Highland Heights</v>
          </cell>
          <cell r="J304" t="str">
            <v>OH</v>
          </cell>
          <cell r="K304" t="str">
            <v>44143-1537</v>
          </cell>
          <cell r="L304" t="str">
            <v>356 MINER RD, Highland Heights, OH</v>
          </cell>
        </row>
        <row r="305">
          <cell r="D305" t="str">
            <v>08051169995001336161</v>
          </cell>
          <cell r="E305" t="str">
            <v>'08051169995001336161',</v>
          </cell>
          <cell r="F305" t="str">
            <v>CEI</v>
          </cell>
          <cell r="G305" t="str">
            <v>7889 GATES MILLS BLVD</v>
          </cell>
          <cell r="I305" t="str">
            <v>GATES MILLS</v>
          </cell>
          <cell r="J305" t="str">
            <v>OH</v>
          </cell>
          <cell r="K305">
            <v>44040</v>
          </cell>
          <cell r="L305" t="str">
            <v>7889 GATES MILLS BLVD, GATES MILLS, OH</v>
          </cell>
        </row>
        <row r="306">
          <cell r="D306" t="str">
            <v>08051169995001336162</v>
          </cell>
          <cell r="E306" t="str">
            <v>'08051169995001336162',</v>
          </cell>
          <cell r="F306" t="str">
            <v>CEI</v>
          </cell>
          <cell r="G306" t="str">
            <v>4537 MAYFIELD RD</v>
          </cell>
          <cell r="H306">
            <v>549009</v>
          </cell>
          <cell r="I306" t="str">
            <v>South Euclid</v>
          </cell>
          <cell r="J306" t="str">
            <v>OH</v>
          </cell>
          <cell r="K306" t="str">
            <v>44121-4016</v>
          </cell>
          <cell r="L306" t="str">
            <v>4537 MAYFIELD RD, South Euclid, OH</v>
          </cell>
        </row>
        <row r="307">
          <cell r="D307" t="str">
            <v>08051169995001336167</v>
          </cell>
          <cell r="E307" t="str">
            <v>'08051169995001336167',</v>
          </cell>
          <cell r="F307" t="str">
            <v>CEI</v>
          </cell>
          <cell r="G307" t="str">
            <v>2885 EATON RD</v>
          </cell>
          <cell r="H307" t="str">
            <v>BLK LT 32202</v>
          </cell>
          <cell r="I307" t="str">
            <v>SHAKER HEIGHTS</v>
          </cell>
          <cell r="J307" t="str">
            <v>OH</v>
          </cell>
          <cell r="K307">
            <v>44122</v>
          </cell>
          <cell r="L307" t="str">
            <v>2885 EATON RD, SHAKER HEIGHTS, OH</v>
          </cell>
        </row>
        <row r="308">
          <cell r="D308" t="str">
            <v>08051169995001336172</v>
          </cell>
          <cell r="E308" t="str">
            <v>'08051169995001336172',</v>
          </cell>
          <cell r="F308" t="str">
            <v>CEI</v>
          </cell>
          <cell r="G308" t="str">
            <v>15900 S WOODLAND RD</v>
          </cell>
          <cell r="I308" t="str">
            <v>Shaker Heights</v>
          </cell>
          <cell r="J308" t="str">
            <v>OH</v>
          </cell>
          <cell r="K308" t="str">
            <v>44120-1860</v>
          </cell>
          <cell r="L308" t="str">
            <v>15900 S WOODLAND RD, Shaker Heights, OH</v>
          </cell>
        </row>
        <row r="309">
          <cell r="D309" t="str">
            <v>08051169995001345430</v>
          </cell>
          <cell r="E309" t="str">
            <v>'08051169995001345430',</v>
          </cell>
          <cell r="F309" t="str">
            <v>CEI</v>
          </cell>
          <cell r="G309" t="str">
            <v>1621 SHEFFIELD RD</v>
          </cell>
          <cell r="I309" t="str">
            <v>South Euclid</v>
          </cell>
          <cell r="J309" t="str">
            <v>OH</v>
          </cell>
          <cell r="K309" t="str">
            <v>44121-3646</v>
          </cell>
          <cell r="L309" t="str">
            <v>1621 SHEFFIELD RD, South Euclid, OH</v>
          </cell>
        </row>
        <row r="310">
          <cell r="D310" t="str">
            <v>08051169995001363376</v>
          </cell>
          <cell r="E310" t="str">
            <v>'08051169995001363376',</v>
          </cell>
          <cell r="F310" t="str">
            <v>CEI</v>
          </cell>
          <cell r="G310" t="str">
            <v>410 JUNEWAY DR</v>
          </cell>
          <cell r="I310" t="str">
            <v>Bay Village</v>
          </cell>
          <cell r="J310" t="str">
            <v>OH</v>
          </cell>
          <cell r="K310" t="str">
            <v>44140-2601</v>
          </cell>
          <cell r="L310" t="str">
            <v>410 JUNEWAY DR, Bay Village, OH</v>
          </cell>
        </row>
        <row r="311">
          <cell r="D311" t="str">
            <v>08051169995001363388</v>
          </cell>
          <cell r="E311" t="str">
            <v>'08051169995001363388',</v>
          </cell>
          <cell r="F311" t="str">
            <v>CEI</v>
          </cell>
          <cell r="G311" t="str">
            <v>2859 COVENTRY RD</v>
          </cell>
          <cell r="I311" t="str">
            <v>Shaker Heights</v>
          </cell>
          <cell r="J311" t="str">
            <v>OH</v>
          </cell>
          <cell r="K311" t="str">
            <v>44120-2237</v>
          </cell>
          <cell r="L311" t="str">
            <v>2859 COVENTRY RD, Shaker Heights, OH</v>
          </cell>
        </row>
        <row r="312">
          <cell r="D312" t="str">
            <v>08051169995001363475</v>
          </cell>
          <cell r="E312" t="str">
            <v>'08051169995001363475',</v>
          </cell>
          <cell r="F312" t="str">
            <v>CEI</v>
          </cell>
          <cell r="G312" t="str">
            <v>7000 SOM CENTER RD</v>
          </cell>
          <cell r="I312" t="str">
            <v>Solon</v>
          </cell>
          <cell r="J312" t="str">
            <v>OH</v>
          </cell>
          <cell r="K312" t="str">
            <v>44139-4212</v>
          </cell>
          <cell r="L312" t="str">
            <v>7000 SOM CENTER RD, Solon, OH</v>
          </cell>
        </row>
        <row r="313">
          <cell r="D313" t="str">
            <v>08051169995001363482</v>
          </cell>
          <cell r="E313" t="str">
            <v>'08051169995001363482',</v>
          </cell>
          <cell r="F313" t="str">
            <v>CEI</v>
          </cell>
          <cell r="G313" t="str">
            <v>4081 WILMINGTON RD</v>
          </cell>
          <cell r="I313" t="str">
            <v>South Euclid</v>
          </cell>
          <cell r="J313" t="str">
            <v>OH</v>
          </cell>
          <cell r="K313" t="str">
            <v>44121-2617</v>
          </cell>
          <cell r="L313" t="str">
            <v>4081 WILMINGTON RD, South Euclid, OH</v>
          </cell>
        </row>
        <row r="314">
          <cell r="D314" t="str">
            <v>08051169995001452444</v>
          </cell>
          <cell r="E314" t="str">
            <v>'08051169995001452444',</v>
          </cell>
          <cell r="F314" t="str">
            <v>CEI</v>
          </cell>
          <cell r="G314" t="str">
            <v>3181 FAIRMOUNT BLVD</v>
          </cell>
          <cell r="I314" t="str">
            <v>Cleveland Heights</v>
          </cell>
          <cell r="J314" t="str">
            <v>OH</v>
          </cell>
          <cell r="K314" t="str">
            <v>44118-4130</v>
          </cell>
          <cell r="L314" t="str">
            <v>3181 FAIRMOUNT BLVD, Cleveland Heights, OH</v>
          </cell>
        </row>
        <row r="315">
          <cell r="D315" t="str">
            <v>08051195065001249403</v>
          </cell>
          <cell r="E315" t="str">
            <v>'08051195065001249403',</v>
          </cell>
          <cell r="F315" t="str">
            <v>CEI</v>
          </cell>
          <cell r="G315" t="str">
            <v>ORCHARD</v>
          </cell>
          <cell r="H315" t="str">
            <v>BLK 1 LT</v>
          </cell>
          <cell r="I315" t="str">
            <v>FAIRVIEW PARK</v>
          </cell>
          <cell r="J315" t="str">
            <v>OH</v>
          </cell>
          <cell r="K315">
            <v>44126</v>
          </cell>
          <cell r="L315" t="str">
            <v>ORCHARD, FAIRVIEW PARK, OH</v>
          </cell>
        </row>
        <row r="316">
          <cell r="D316" t="str">
            <v>08051195065001249405</v>
          </cell>
          <cell r="E316" t="str">
            <v>'08051195065001249405',</v>
          </cell>
          <cell r="F316" t="str">
            <v>CEI</v>
          </cell>
          <cell r="G316" t="str">
            <v>WALTER</v>
          </cell>
          <cell r="H316" t="str">
            <v>BLK 1 LT</v>
          </cell>
          <cell r="I316" t="str">
            <v>NORTH OLMSTED</v>
          </cell>
          <cell r="J316" t="str">
            <v>OH</v>
          </cell>
          <cell r="K316">
            <v>44070</v>
          </cell>
          <cell r="L316" t="str">
            <v>WALTER, NORTH OLMSTED, OH</v>
          </cell>
        </row>
        <row r="317">
          <cell r="D317" t="str">
            <v>08051195065001249406</v>
          </cell>
          <cell r="E317" t="str">
            <v>'08051195065001249406',</v>
          </cell>
          <cell r="F317" t="str">
            <v>CEI</v>
          </cell>
          <cell r="G317" t="str">
            <v>W 231</v>
          </cell>
          <cell r="H317" t="str">
            <v>BLK 1 LT</v>
          </cell>
          <cell r="I317" t="str">
            <v>NORTH OLMSTED</v>
          </cell>
          <cell r="J317" t="str">
            <v>OH</v>
          </cell>
          <cell r="K317">
            <v>44070</v>
          </cell>
          <cell r="L317" t="str">
            <v>W 231, NORTH OLMSTED, OH</v>
          </cell>
        </row>
        <row r="318">
          <cell r="D318" t="str">
            <v>08051195065001249447</v>
          </cell>
          <cell r="E318" t="str">
            <v>'08051195065001249447',</v>
          </cell>
          <cell r="F318" t="str">
            <v>CEI</v>
          </cell>
          <cell r="G318" t="str">
            <v>ALBION</v>
          </cell>
          <cell r="H318" t="str">
            <v>BLK 1 LT</v>
          </cell>
          <cell r="I318" t="str">
            <v>NORTH ROYALTON</v>
          </cell>
          <cell r="J318" t="str">
            <v>OH</v>
          </cell>
          <cell r="K318">
            <v>44133</v>
          </cell>
          <cell r="L318" t="str">
            <v>ALBION, NORTH ROYALTON, OH</v>
          </cell>
        </row>
        <row r="319">
          <cell r="D319" t="str">
            <v>08051195065001249448</v>
          </cell>
          <cell r="E319" t="str">
            <v>'08051195065001249448',</v>
          </cell>
          <cell r="F319" t="str">
            <v>CEI</v>
          </cell>
          <cell r="G319" t="str">
            <v>GABRIELLA</v>
          </cell>
          <cell r="H319" t="str">
            <v>BLK 1 LT</v>
          </cell>
          <cell r="I319" t="str">
            <v>PARMA</v>
          </cell>
          <cell r="J319" t="str">
            <v>OH</v>
          </cell>
          <cell r="K319">
            <v>44134</v>
          </cell>
          <cell r="L319" t="str">
            <v>GABRIELLA, PARMA, OH</v>
          </cell>
        </row>
        <row r="320">
          <cell r="D320" t="str">
            <v>08051195065001249459</v>
          </cell>
          <cell r="E320" t="str">
            <v>'08051195065001249459',</v>
          </cell>
          <cell r="F320" t="str">
            <v>CEI</v>
          </cell>
          <cell r="G320" t="str">
            <v>LAVERNE</v>
          </cell>
          <cell r="H320" t="str">
            <v>BLK 1 LT</v>
          </cell>
          <cell r="I320" t="str">
            <v>PARMA</v>
          </cell>
          <cell r="J320" t="str">
            <v>OH</v>
          </cell>
          <cell r="K320">
            <v>44134</v>
          </cell>
          <cell r="L320" t="str">
            <v>LAVERNE, PARMA, OH</v>
          </cell>
        </row>
        <row r="321">
          <cell r="D321" t="str">
            <v>08051195065001249462</v>
          </cell>
          <cell r="E321" t="str">
            <v>'08051195065001249462',</v>
          </cell>
          <cell r="F321" t="str">
            <v>CEI</v>
          </cell>
          <cell r="G321" t="str">
            <v>HOERTZ</v>
          </cell>
          <cell r="H321" t="str">
            <v>BLK 1 LT</v>
          </cell>
          <cell r="I321" t="str">
            <v>PARMA</v>
          </cell>
          <cell r="J321" t="str">
            <v>OH</v>
          </cell>
          <cell r="K321">
            <v>44134</v>
          </cell>
          <cell r="L321" t="str">
            <v>HOERTZ, PARMA, OH</v>
          </cell>
        </row>
        <row r="322">
          <cell r="D322" t="str">
            <v>08051195065001249536</v>
          </cell>
          <cell r="E322" t="str">
            <v>'08051195065001249536',</v>
          </cell>
          <cell r="F322" t="str">
            <v>CEI</v>
          </cell>
          <cell r="G322" t="str">
            <v>HOPE HEAVEN</v>
          </cell>
          <cell r="H322" t="str">
            <v>BLK 1 LT</v>
          </cell>
          <cell r="I322" t="str">
            <v>PARMA</v>
          </cell>
          <cell r="J322" t="str">
            <v>OH</v>
          </cell>
          <cell r="K322">
            <v>44134</v>
          </cell>
          <cell r="L322" t="str">
            <v>HOPE HEAVEN, PARMA, OH</v>
          </cell>
        </row>
        <row r="323">
          <cell r="D323" t="str">
            <v>08051195065001249540</v>
          </cell>
          <cell r="E323" t="str">
            <v>'08051195065001249540',</v>
          </cell>
          <cell r="F323" t="str">
            <v>CEI</v>
          </cell>
          <cell r="G323" t="str">
            <v>BRUNSWICK</v>
          </cell>
          <cell r="H323" t="str">
            <v>BLK 1 LT</v>
          </cell>
          <cell r="I323" t="str">
            <v>MAPLE HEIGHTS</v>
          </cell>
          <cell r="J323" t="str">
            <v>OH</v>
          </cell>
          <cell r="K323">
            <v>44137</v>
          </cell>
          <cell r="L323" t="str">
            <v>BRUNSWICK, MAPLE HEIGHTS, OH</v>
          </cell>
        </row>
        <row r="324">
          <cell r="D324" t="str">
            <v>08051195065001249549</v>
          </cell>
          <cell r="E324" t="str">
            <v>'08051195065001249549',</v>
          </cell>
          <cell r="F324" t="str">
            <v>CEI</v>
          </cell>
          <cell r="G324" t="str">
            <v>CANNON</v>
          </cell>
          <cell r="H324" t="str">
            <v>BLK 1 LT</v>
          </cell>
          <cell r="I324" t="str">
            <v>SOLON</v>
          </cell>
          <cell r="J324" t="str">
            <v>OH</v>
          </cell>
          <cell r="K324">
            <v>44139</v>
          </cell>
          <cell r="L324" t="str">
            <v>CANNON, SOLON, OH</v>
          </cell>
        </row>
        <row r="325">
          <cell r="D325" t="str">
            <v>08051195065001250233</v>
          </cell>
          <cell r="E325" t="str">
            <v>'08051195065001250233',</v>
          </cell>
          <cell r="F325" t="str">
            <v>CEI</v>
          </cell>
          <cell r="G325" t="str">
            <v>W. WALLINGS</v>
          </cell>
          <cell r="H325" t="str">
            <v>BLK 1 LT</v>
          </cell>
          <cell r="I325" t="str">
            <v>BROADVIEW HEIGHTS</v>
          </cell>
          <cell r="J325" t="str">
            <v>OH</v>
          </cell>
          <cell r="K325">
            <v>44147</v>
          </cell>
          <cell r="L325" t="str">
            <v>W. WALLINGS, BROADVIEW HEIGHTS, OH</v>
          </cell>
        </row>
        <row r="326">
          <cell r="D326" t="str">
            <v>08051195065001250237</v>
          </cell>
          <cell r="E326" t="str">
            <v>'08051195065001250237',</v>
          </cell>
          <cell r="F326" t="str">
            <v>CEI</v>
          </cell>
          <cell r="G326" t="str">
            <v>W. 224 STREET</v>
          </cell>
          <cell r="H326" t="str">
            <v>BLK 1 LT</v>
          </cell>
          <cell r="I326" t="str">
            <v>FAIRVIEW PARK</v>
          </cell>
          <cell r="J326" t="str">
            <v>OH</v>
          </cell>
          <cell r="K326">
            <v>44126</v>
          </cell>
          <cell r="L326" t="str">
            <v>W. 224 STREET, FAIRVIEW PARK, OH</v>
          </cell>
        </row>
        <row r="327">
          <cell r="D327" t="str">
            <v>08051195065001250238</v>
          </cell>
          <cell r="E327" t="str">
            <v>'08051195065001250238',</v>
          </cell>
          <cell r="F327" t="str">
            <v>CEI</v>
          </cell>
          <cell r="G327" t="str">
            <v>OVERLOOK DRIVE</v>
          </cell>
          <cell r="H327" t="str">
            <v>BLK 1 LT</v>
          </cell>
          <cell r="I327" t="str">
            <v>FAIRVIEW PARK</v>
          </cell>
          <cell r="J327" t="str">
            <v>OH</v>
          </cell>
          <cell r="K327">
            <v>44126</v>
          </cell>
          <cell r="L327" t="str">
            <v>OVERLOOK DRIVE, FAIRVIEW PARK, OH</v>
          </cell>
        </row>
        <row r="328">
          <cell r="D328" t="str">
            <v>08051195065001250252</v>
          </cell>
          <cell r="E328" t="str">
            <v>'08051195065001250252',</v>
          </cell>
          <cell r="F328" t="str">
            <v>CEI</v>
          </cell>
          <cell r="G328" t="str">
            <v>ROYALWOOD</v>
          </cell>
          <cell r="H328" t="str">
            <v>BLK 1 LT</v>
          </cell>
          <cell r="I328" t="str">
            <v>NORTH ROYALTON</v>
          </cell>
          <cell r="J328" t="str">
            <v>OH</v>
          </cell>
          <cell r="K328">
            <v>44133</v>
          </cell>
          <cell r="L328" t="str">
            <v>ROYALWOOD, NORTH ROYALTON, OH</v>
          </cell>
        </row>
        <row r="329">
          <cell r="D329" t="str">
            <v>08051195065001250253</v>
          </cell>
          <cell r="E329" t="str">
            <v>'08051195065001250253',</v>
          </cell>
          <cell r="F329" t="str">
            <v>CEI</v>
          </cell>
          <cell r="G329" t="str">
            <v>W. 33</v>
          </cell>
          <cell r="H329" t="str">
            <v>BLK 1 LT</v>
          </cell>
          <cell r="I329" t="str">
            <v>CLEVELAND</v>
          </cell>
          <cell r="J329" t="str">
            <v>OH</v>
          </cell>
          <cell r="K329">
            <v>44109</v>
          </cell>
          <cell r="L329" t="str">
            <v>W. 33, CLEVELAND, OH</v>
          </cell>
        </row>
        <row r="330">
          <cell r="D330" t="str">
            <v>08051195065001250258</v>
          </cell>
          <cell r="E330" t="str">
            <v>'08051195065001250258',</v>
          </cell>
          <cell r="F330" t="str">
            <v>CEI</v>
          </cell>
          <cell r="G330" t="str">
            <v>ARCHMERE</v>
          </cell>
          <cell r="H330" t="str">
            <v>BLK 1 LT</v>
          </cell>
          <cell r="I330" t="str">
            <v>BROOKLYN</v>
          </cell>
          <cell r="J330" t="str">
            <v>OH</v>
          </cell>
          <cell r="K330">
            <v>44144</v>
          </cell>
          <cell r="L330" t="str">
            <v>ARCHMERE, BROOKLYN, OH</v>
          </cell>
        </row>
        <row r="331">
          <cell r="D331" t="str">
            <v>08051195065001250260</v>
          </cell>
          <cell r="E331" t="str">
            <v>'08051195065001250260',</v>
          </cell>
          <cell r="F331" t="str">
            <v>CEI</v>
          </cell>
          <cell r="G331" t="str">
            <v>1620 E SCHAAF RD</v>
          </cell>
          <cell r="I331" t="str">
            <v>BROOKLYN HEIGHTS</v>
          </cell>
          <cell r="J331" t="str">
            <v>OH</v>
          </cell>
          <cell r="K331">
            <v>44131</v>
          </cell>
          <cell r="L331" t="str">
            <v>1620 E SCHAAF RD, BROOKLYN HEIGHTS, OH</v>
          </cell>
        </row>
        <row r="332">
          <cell r="D332" t="str">
            <v>08051195065001250269</v>
          </cell>
          <cell r="E332" t="str">
            <v>'08051195065001250269',</v>
          </cell>
          <cell r="F332" t="str">
            <v>CEI</v>
          </cell>
          <cell r="G332" t="str">
            <v>KIMBERLY DRIVE</v>
          </cell>
          <cell r="H332" t="str">
            <v>BLK 1 LT</v>
          </cell>
          <cell r="I332" t="str">
            <v>BEDFORD HEIGHTS</v>
          </cell>
          <cell r="J332" t="str">
            <v>OH</v>
          </cell>
          <cell r="K332">
            <v>44146</v>
          </cell>
          <cell r="L332" t="str">
            <v>KIMBERLY DRIVE, BEDFORD HEIGHTS, OH</v>
          </cell>
        </row>
        <row r="333">
          <cell r="D333" t="str">
            <v>08051195065001250271</v>
          </cell>
          <cell r="E333" t="str">
            <v>'08051195065001250271',</v>
          </cell>
          <cell r="F333" t="str">
            <v>CEI</v>
          </cell>
          <cell r="G333" t="str">
            <v>FAIRTREE ROAD</v>
          </cell>
          <cell r="H333" t="str">
            <v>BLK 1 LT</v>
          </cell>
          <cell r="I333" t="str">
            <v>BEDFORD HEIGHTS</v>
          </cell>
          <cell r="J333" t="str">
            <v>OH</v>
          </cell>
          <cell r="K333">
            <v>44146</v>
          </cell>
          <cell r="L333" t="str">
            <v>FAIRTREE ROAD, BEDFORD HEIGHTS, OH</v>
          </cell>
        </row>
        <row r="334">
          <cell r="D334" t="str">
            <v>08051195065001250292</v>
          </cell>
          <cell r="E334" t="str">
            <v>'08051195065001250292',</v>
          </cell>
          <cell r="F334" t="str">
            <v>CEI</v>
          </cell>
          <cell r="G334" t="str">
            <v>GENESEE</v>
          </cell>
          <cell r="H334" t="str">
            <v>BLK 1 LT</v>
          </cell>
          <cell r="I334" t="str">
            <v>MAYFIELD HEIGHTS</v>
          </cell>
          <cell r="J334" t="str">
            <v>OH</v>
          </cell>
          <cell r="K334">
            <v>44124</v>
          </cell>
          <cell r="L334" t="str">
            <v>GENESEE, MAYFIELD HEIGHTS, OH</v>
          </cell>
        </row>
        <row r="335">
          <cell r="D335" t="str">
            <v>08051195065001250295</v>
          </cell>
          <cell r="E335" t="str">
            <v>'08051195065001250295',</v>
          </cell>
          <cell r="F335" t="str">
            <v>CEI</v>
          </cell>
          <cell r="G335" t="str">
            <v>CRESTWOOD</v>
          </cell>
          <cell r="H335" t="str">
            <v>BLK 1 LT</v>
          </cell>
          <cell r="I335" t="str">
            <v>MAYFIELD HEIGHTS</v>
          </cell>
          <cell r="J335" t="str">
            <v>OH</v>
          </cell>
          <cell r="K335">
            <v>44124</v>
          </cell>
          <cell r="L335" t="str">
            <v>CRESTWOOD, MAYFIELD HEIGHTS, OH</v>
          </cell>
        </row>
        <row r="336">
          <cell r="D336" t="str">
            <v>08051195065001250296</v>
          </cell>
          <cell r="E336" t="str">
            <v>'08051195065001250296',</v>
          </cell>
          <cell r="F336" t="str">
            <v>CEI</v>
          </cell>
          <cell r="G336" t="str">
            <v>SUNSET</v>
          </cell>
          <cell r="H336" t="str">
            <v>BLK 1 LT</v>
          </cell>
          <cell r="I336" t="str">
            <v>MAYFIELD HEIGHTS</v>
          </cell>
          <cell r="J336" t="str">
            <v>OH</v>
          </cell>
          <cell r="K336">
            <v>44124</v>
          </cell>
          <cell r="L336" t="str">
            <v>SUNSET, MAYFIELD HEIGHTS, OH</v>
          </cell>
        </row>
        <row r="337">
          <cell r="D337" t="str">
            <v>08051195065001250297</v>
          </cell>
          <cell r="E337" t="str">
            <v>'08051195065001250297',</v>
          </cell>
          <cell r="F337" t="str">
            <v>CEI</v>
          </cell>
          <cell r="G337" t="str">
            <v>7320 STONEHAM RD</v>
          </cell>
          <cell r="H337" t="str">
            <v>BLK 1 LT</v>
          </cell>
          <cell r="I337" t="str">
            <v>GATES MILLS</v>
          </cell>
          <cell r="J337" t="str">
            <v>OH</v>
          </cell>
          <cell r="K337">
            <v>44040</v>
          </cell>
          <cell r="L337" t="str">
            <v>7320 STONEHAM RD, GATES MILLS, OH</v>
          </cell>
        </row>
        <row r="338">
          <cell r="D338" t="str">
            <v>08051195065001250298</v>
          </cell>
          <cell r="E338" t="str">
            <v>'08051195065001250298',</v>
          </cell>
          <cell r="F338" t="str">
            <v>CEI</v>
          </cell>
          <cell r="G338" t="str">
            <v>WESTWOOD</v>
          </cell>
          <cell r="H338" t="str">
            <v>BLK 1 LT</v>
          </cell>
          <cell r="I338" t="str">
            <v>FAIRVIEW PARK</v>
          </cell>
          <cell r="J338" t="str">
            <v>OH</v>
          </cell>
          <cell r="K338">
            <v>44126</v>
          </cell>
          <cell r="L338" t="str">
            <v>WESTWOOD, FAIRVIEW PARK, OH</v>
          </cell>
        </row>
        <row r="339">
          <cell r="D339" t="str">
            <v>08051195065001250311</v>
          </cell>
          <cell r="E339" t="str">
            <v>'08051195065001250311',</v>
          </cell>
          <cell r="F339" t="str">
            <v>CEI</v>
          </cell>
          <cell r="G339" t="str">
            <v>BRANTWOOD</v>
          </cell>
          <cell r="H339" t="str">
            <v>BLK 1 LT</v>
          </cell>
          <cell r="I339" t="str">
            <v>WESTLAKE</v>
          </cell>
          <cell r="J339" t="str">
            <v>OH</v>
          </cell>
          <cell r="K339">
            <v>44145</v>
          </cell>
          <cell r="L339" t="str">
            <v>BRANTWOOD, WESTLAKE, OH</v>
          </cell>
        </row>
        <row r="340">
          <cell r="D340" t="str">
            <v>08051195065001250327</v>
          </cell>
          <cell r="E340" t="str">
            <v>'08051195065001250327',</v>
          </cell>
          <cell r="F340" t="str">
            <v>CEI</v>
          </cell>
          <cell r="G340" t="str">
            <v>SMITH</v>
          </cell>
          <cell r="H340" t="str">
            <v>BLK 1 LT</v>
          </cell>
          <cell r="I340" t="str">
            <v>WESTLAKE</v>
          </cell>
          <cell r="J340" t="str">
            <v>OH</v>
          </cell>
          <cell r="K340">
            <v>44145</v>
          </cell>
          <cell r="L340" t="str">
            <v>SMITH, WESTLAKE, OH</v>
          </cell>
        </row>
        <row r="341">
          <cell r="D341" t="str">
            <v>08051195065001250328</v>
          </cell>
          <cell r="E341" t="str">
            <v>'08051195065001250328',</v>
          </cell>
          <cell r="F341" t="str">
            <v>CEI</v>
          </cell>
          <cell r="G341" t="str">
            <v>W. 212</v>
          </cell>
          <cell r="H341" t="str">
            <v>BLK 1 LT</v>
          </cell>
          <cell r="I341" t="str">
            <v>FAIRVIEW PARK</v>
          </cell>
          <cell r="J341" t="str">
            <v>OH</v>
          </cell>
          <cell r="K341">
            <v>44126</v>
          </cell>
          <cell r="L341" t="str">
            <v>W. 212, FAIRVIEW PARK, OH</v>
          </cell>
        </row>
        <row r="342">
          <cell r="D342" t="str">
            <v>08051195065001250330</v>
          </cell>
          <cell r="E342" t="str">
            <v>'08051195065001250330',</v>
          </cell>
          <cell r="F342" t="str">
            <v>CEI</v>
          </cell>
          <cell r="G342" t="str">
            <v>795 WALNUT DR</v>
          </cell>
          <cell r="H342" t="str">
            <v>BLK 1 LT</v>
          </cell>
          <cell r="I342" t="str">
            <v>EUCLID</v>
          </cell>
          <cell r="J342" t="str">
            <v>OH</v>
          </cell>
          <cell r="K342">
            <v>44132</v>
          </cell>
          <cell r="L342" t="str">
            <v>795 WALNUT DR, EUCLID, OH</v>
          </cell>
        </row>
        <row r="343">
          <cell r="D343" t="str">
            <v>08051195065001251116</v>
          </cell>
          <cell r="E343" t="str">
            <v>'08051195065001251116',</v>
          </cell>
          <cell r="F343" t="str">
            <v>CEI</v>
          </cell>
          <cell r="G343" t="str">
            <v>MILES ROAD</v>
          </cell>
          <cell r="H343" t="str">
            <v>BLK 1 LT</v>
          </cell>
          <cell r="I343" t="str">
            <v>SOLON</v>
          </cell>
          <cell r="J343" t="str">
            <v>OH</v>
          </cell>
          <cell r="K343">
            <v>44139</v>
          </cell>
          <cell r="L343" t="str">
            <v>MILES ROAD, SOLON, OH</v>
          </cell>
        </row>
        <row r="344">
          <cell r="D344" t="str">
            <v>08051195065001255085</v>
          </cell>
          <cell r="E344" t="str">
            <v>'08051195065001255085',</v>
          </cell>
          <cell r="F344" t="str">
            <v>CEI</v>
          </cell>
          <cell r="G344" t="str">
            <v>SOM CENTER ROAD</v>
          </cell>
          <cell r="H344" t="str">
            <v>BLK 1 LT</v>
          </cell>
          <cell r="I344" t="str">
            <v>SOLON</v>
          </cell>
          <cell r="J344" t="str">
            <v>OH</v>
          </cell>
          <cell r="K344">
            <v>44139</v>
          </cell>
          <cell r="L344" t="str">
            <v>SOM CENTER ROAD, SOLON, OH</v>
          </cell>
        </row>
        <row r="345">
          <cell r="D345" t="str">
            <v>08051195065001255086</v>
          </cell>
          <cell r="E345" t="str">
            <v>'08051195065001255086',</v>
          </cell>
          <cell r="F345" t="str">
            <v>CEI</v>
          </cell>
          <cell r="G345" t="str">
            <v>FERNWOOD DRIVE</v>
          </cell>
          <cell r="H345" t="str">
            <v>BLK 1 LT</v>
          </cell>
          <cell r="I345" t="str">
            <v>OLMSTED FALLS</v>
          </cell>
          <cell r="J345" t="str">
            <v>OH</v>
          </cell>
          <cell r="K345">
            <v>44138</v>
          </cell>
          <cell r="L345" t="str">
            <v>FERNWOOD DRIVE, OLMSTED FALLS, OH</v>
          </cell>
        </row>
        <row r="346">
          <cell r="D346" t="str">
            <v>08051195065001261684</v>
          </cell>
          <cell r="E346" t="str">
            <v>'08051195065001261684',</v>
          </cell>
          <cell r="F346" t="str">
            <v>CEI</v>
          </cell>
          <cell r="G346" t="str">
            <v>14846 BOSTON RD</v>
          </cell>
          <cell r="I346" t="str">
            <v>Strongsville</v>
          </cell>
          <cell r="J346" t="str">
            <v>OH</v>
          </cell>
          <cell r="K346" t="str">
            <v>44136-8608</v>
          </cell>
          <cell r="L346" t="str">
            <v>14846 BOSTON RD, Strongsville, OH</v>
          </cell>
        </row>
        <row r="347">
          <cell r="D347" t="str">
            <v>08051195065001261738</v>
          </cell>
          <cell r="E347" t="str">
            <v>'08051195065001261738',</v>
          </cell>
          <cell r="F347" t="str">
            <v>CEI</v>
          </cell>
          <cell r="G347" t="str">
            <v>SCHWAB</v>
          </cell>
          <cell r="H347" t="str">
            <v>BLK 1 LT</v>
          </cell>
          <cell r="I347" t="str">
            <v>PARMA</v>
          </cell>
          <cell r="J347" t="str">
            <v>OH</v>
          </cell>
          <cell r="K347">
            <v>44130</v>
          </cell>
          <cell r="L347" t="str">
            <v>SCHWAB, PARMA, OH</v>
          </cell>
        </row>
        <row r="348">
          <cell r="D348" t="str">
            <v>08051195065001261741</v>
          </cell>
          <cell r="E348" t="str">
            <v>'08051195065001261741',</v>
          </cell>
          <cell r="F348" t="str">
            <v>CEI</v>
          </cell>
          <cell r="G348" t="str">
            <v>GARDEN VALLEY</v>
          </cell>
          <cell r="H348" t="str">
            <v>BLK 1 LT</v>
          </cell>
          <cell r="I348" t="str">
            <v>CLEVELAND</v>
          </cell>
          <cell r="J348" t="str">
            <v>OH</v>
          </cell>
          <cell r="K348">
            <v>44104</v>
          </cell>
          <cell r="L348" t="str">
            <v>GARDEN VALLEY, CLEVELAND, OH</v>
          </cell>
        </row>
        <row r="349">
          <cell r="D349" t="str">
            <v>08051195065001261742</v>
          </cell>
          <cell r="E349" t="str">
            <v>'08051195065001261742',</v>
          </cell>
          <cell r="F349" t="str">
            <v>CEI</v>
          </cell>
          <cell r="G349" t="str">
            <v>HARVARD</v>
          </cell>
          <cell r="H349" t="str">
            <v>BLK 1 LT</v>
          </cell>
          <cell r="I349" t="str">
            <v>CLEVELAND</v>
          </cell>
          <cell r="J349" t="str">
            <v>OH</v>
          </cell>
          <cell r="K349">
            <v>44105</v>
          </cell>
          <cell r="L349" t="str">
            <v>HARVARD, CLEVELAND, OH</v>
          </cell>
        </row>
        <row r="350">
          <cell r="D350" t="str">
            <v>08051195065001262264</v>
          </cell>
          <cell r="E350" t="str">
            <v>'08051195065001262264',</v>
          </cell>
          <cell r="F350" t="str">
            <v>CEI</v>
          </cell>
          <cell r="G350" t="str">
            <v>JACQUE ROAD</v>
          </cell>
          <cell r="H350" t="str">
            <v>BLK 1 LT</v>
          </cell>
          <cell r="I350" t="str">
            <v>STRONGSVILLE</v>
          </cell>
          <cell r="J350" t="str">
            <v>OH</v>
          </cell>
          <cell r="K350">
            <v>44136</v>
          </cell>
          <cell r="L350" t="str">
            <v>JACQUE ROAD, STRONGSVILLE, OH</v>
          </cell>
        </row>
        <row r="351">
          <cell r="D351" t="str">
            <v>08051195065001262265</v>
          </cell>
          <cell r="E351" t="str">
            <v>'08051195065001262265',</v>
          </cell>
          <cell r="F351" t="str">
            <v>CEI</v>
          </cell>
          <cell r="G351" t="str">
            <v>W 130 STREET</v>
          </cell>
          <cell r="H351" t="str">
            <v>BLK 1 LT</v>
          </cell>
          <cell r="I351" t="str">
            <v>NORTH ROYALTON</v>
          </cell>
          <cell r="J351" t="str">
            <v>OH</v>
          </cell>
          <cell r="K351">
            <v>44133</v>
          </cell>
          <cell r="L351" t="str">
            <v>W 130 STREET, NORTH ROYALTON, OH</v>
          </cell>
        </row>
        <row r="352">
          <cell r="D352" t="str">
            <v>08051195065001262266</v>
          </cell>
          <cell r="E352" t="str">
            <v>'08051195065001262266',</v>
          </cell>
          <cell r="F352" t="str">
            <v>CEI</v>
          </cell>
          <cell r="G352" t="str">
            <v>STATE ROUTE 82</v>
          </cell>
          <cell r="H352" t="str">
            <v>BLK 1 LT</v>
          </cell>
          <cell r="I352" t="str">
            <v>NORTH ROYALTON</v>
          </cell>
          <cell r="J352" t="str">
            <v>OH</v>
          </cell>
          <cell r="K352">
            <v>44133</v>
          </cell>
          <cell r="L352" t="str">
            <v>STATE ROUTE 82, NORTH ROYALTON, OH</v>
          </cell>
        </row>
        <row r="353">
          <cell r="D353" t="str">
            <v>08051195065001262268</v>
          </cell>
          <cell r="E353" t="str">
            <v>'08051195065001262268',</v>
          </cell>
          <cell r="F353" t="str">
            <v>CEI</v>
          </cell>
          <cell r="G353" t="str">
            <v>OAKRIDGE</v>
          </cell>
          <cell r="H353" t="str">
            <v>BLK 1 LT</v>
          </cell>
          <cell r="I353" t="str">
            <v>NORTH ROYALTON</v>
          </cell>
          <cell r="J353" t="str">
            <v>OH</v>
          </cell>
          <cell r="K353">
            <v>44133</v>
          </cell>
          <cell r="L353" t="str">
            <v>OAKRIDGE, NORTH ROYALTON, OH</v>
          </cell>
        </row>
        <row r="354">
          <cell r="D354" t="str">
            <v>08051195065001262269</v>
          </cell>
          <cell r="E354" t="str">
            <v>'08051195065001262269',</v>
          </cell>
          <cell r="F354" t="str">
            <v>CEI</v>
          </cell>
          <cell r="G354" t="str">
            <v>LAUREL ROAD</v>
          </cell>
          <cell r="H354" t="str">
            <v>BLK 1 LT</v>
          </cell>
          <cell r="I354" t="str">
            <v>INDEPENDENCE</v>
          </cell>
          <cell r="J354" t="str">
            <v>OH</v>
          </cell>
          <cell r="K354">
            <v>44131</v>
          </cell>
          <cell r="L354" t="str">
            <v>LAUREL ROAD, INDEPENDENCE, OH</v>
          </cell>
        </row>
        <row r="355">
          <cell r="D355" t="str">
            <v>08051195065001262273</v>
          </cell>
          <cell r="E355" t="str">
            <v>'08051195065001262273',</v>
          </cell>
          <cell r="F355" t="str">
            <v>CEI</v>
          </cell>
          <cell r="G355" t="str">
            <v>STEARNS ROAD</v>
          </cell>
          <cell r="H355" t="str">
            <v>BLK 1 LT</v>
          </cell>
          <cell r="I355" t="str">
            <v>NORTH OLMSTED</v>
          </cell>
          <cell r="J355" t="str">
            <v>OH</v>
          </cell>
          <cell r="K355">
            <v>44070</v>
          </cell>
          <cell r="L355" t="str">
            <v>STEARNS ROAD, NORTH OLMSTED, OH</v>
          </cell>
        </row>
        <row r="356">
          <cell r="D356" t="str">
            <v>08051195065001262274</v>
          </cell>
          <cell r="E356" t="str">
            <v>'08051195065001262274',</v>
          </cell>
          <cell r="F356" t="str">
            <v>CEI</v>
          </cell>
          <cell r="G356" t="str">
            <v>LORAIN</v>
          </cell>
          <cell r="H356" t="str">
            <v>BLK 1 LT</v>
          </cell>
          <cell r="I356" t="str">
            <v>NORTH OLMSTED</v>
          </cell>
          <cell r="J356" t="str">
            <v>OH</v>
          </cell>
          <cell r="K356">
            <v>44070</v>
          </cell>
          <cell r="L356" t="str">
            <v>LORAIN, NORTH OLMSTED, OH</v>
          </cell>
        </row>
        <row r="357">
          <cell r="D357" t="str">
            <v>08051195065001262327</v>
          </cell>
          <cell r="E357" t="str">
            <v>'08051195065001262327',</v>
          </cell>
          <cell r="F357" t="str">
            <v>CEI</v>
          </cell>
          <cell r="G357" t="str">
            <v>BARTON</v>
          </cell>
          <cell r="H357" t="str">
            <v>BLK 1 LT</v>
          </cell>
          <cell r="I357" t="str">
            <v>NORTH OLMSTED</v>
          </cell>
          <cell r="J357" t="str">
            <v>OH</v>
          </cell>
          <cell r="K357">
            <v>44070</v>
          </cell>
          <cell r="L357" t="str">
            <v>BARTON, NORTH OLMSTED, OH</v>
          </cell>
        </row>
        <row r="358">
          <cell r="D358" t="str">
            <v>08051195065001262331</v>
          </cell>
          <cell r="E358" t="str">
            <v>'08051195065001262331',</v>
          </cell>
          <cell r="F358" t="str">
            <v>CEI</v>
          </cell>
          <cell r="G358" t="str">
            <v>E RIDGEWOOD DR</v>
          </cell>
          <cell r="H358" t="str">
            <v>BLK 1 LT</v>
          </cell>
          <cell r="I358" t="str">
            <v>SEVEN HILLS</v>
          </cell>
          <cell r="J358" t="str">
            <v>OH</v>
          </cell>
          <cell r="K358">
            <v>44131</v>
          </cell>
          <cell r="L358" t="str">
            <v>E RIDGEWOOD DR, SEVEN HILLS, OH</v>
          </cell>
        </row>
        <row r="359">
          <cell r="D359" t="str">
            <v>08051195065001267661</v>
          </cell>
          <cell r="E359" t="str">
            <v>'08051195065001267661',</v>
          </cell>
          <cell r="F359" t="str">
            <v>CEI</v>
          </cell>
          <cell r="G359" t="str">
            <v>3550 RIDGE RD</v>
          </cell>
          <cell r="I359" t="str">
            <v>Cleveland</v>
          </cell>
          <cell r="J359" t="str">
            <v>OH</v>
          </cell>
          <cell r="K359" t="str">
            <v>44102-5444</v>
          </cell>
          <cell r="L359" t="str">
            <v>3550 RIDGE RD, Cleveland, OH</v>
          </cell>
        </row>
        <row r="360">
          <cell r="D360" t="str">
            <v>08051195065001267664</v>
          </cell>
          <cell r="E360" t="str">
            <v>'08051195065001267664',</v>
          </cell>
          <cell r="F360" t="str">
            <v>CEI</v>
          </cell>
          <cell r="G360" t="str">
            <v>SPRINGFIELD</v>
          </cell>
          <cell r="H360" t="str">
            <v>BLK 1 LT</v>
          </cell>
          <cell r="I360" t="str">
            <v>WARRENSVILLE HEIGHTS</v>
          </cell>
          <cell r="J360" t="str">
            <v>OH</v>
          </cell>
          <cell r="K360">
            <v>44128</v>
          </cell>
          <cell r="L360" t="str">
            <v>SPRINGFIELD, WARRENSVILLE HEIGHTS, OH</v>
          </cell>
        </row>
        <row r="361">
          <cell r="D361" t="str">
            <v>08051195065001267665</v>
          </cell>
          <cell r="E361" t="str">
            <v>'08051195065001267665',</v>
          </cell>
          <cell r="F361" t="str">
            <v>CEI</v>
          </cell>
          <cell r="G361" t="str">
            <v>RICHMOND ROAD</v>
          </cell>
          <cell r="H361" t="str">
            <v>BLK 1 LT</v>
          </cell>
          <cell r="I361" t="str">
            <v>BEDFORD HEIGHTS</v>
          </cell>
          <cell r="J361" t="str">
            <v>OH</v>
          </cell>
          <cell r="K361">
            <v>44146</v>
          </cell>
          <cell r="L361" t="str">
            <v>RICHMOND ROAD, BEDFORD HEIGHTS, OH</v>
          </cell>
        </row>
        <row r="362">
          <cell r="D362" t="str">
            <v>08051195065001267694</v>
          </cell>
          <cell r="E362" t="str">
            <v>'08051195065001267694',</v>
          </cell>
          <cell r="F362" t="str">
            <v>CEI</v>
          </cell>
          <cell r="G362" t="str">
            <v>BRAINARD</v>
          </cell>
          <cell r="H362" t="str">
            <v>BLK 1 LT</v>
          </cell>
          <cell r="I362" t="str">
            <v>SOLON</v>
          </cell>
          <cell r="J362" t="str">
            <v>OH</v>
          </cell>
          <cell r="K362">
            <v>44139</v>
          </cell>
          <cell r="L362" t="str">
            <v>BRAINARD, SOLON, OH</v>
          </cell>
        </row>
        <row r="363">
          <cell r="D363" t="str">
            <v>08051195065001267700</v>
          </cell>
          <cell r="E363" t="str">
            <v>'08051195065001267700',</v>
          </cell>
          <cell r="F363" t="str">
            <v>CEI</v>
          </cell>
          <cell r="G363" t="str">
            <v>PERKINS</v>
          </cell>
          <cell r="H363" t="str">
            <v>BLK 1 LT</v>
          </cell>
          <cell r="I363" t="str">
            <v>BEDFORD HEIGHTS</v>
          </cell>
          <cell r="J363" t="str">
            <v>OH</v>
          </cell>
          <cell r="K363">
            <v>44146</v>
          </cell>
          <cell r="L363" t="str">
            <v>PERKINS, BEDFORD HEIGHTS, OH</v>
          </cell>
        </row>
        <row r="364">
          <cell r="D364" t="str">
            <v>08051195065001267702</v>
          </cell>
          <cell r="E364" t="str">
            <v>'08051195065001267702',</v>
          </cell>
          <cell r="F364" t="str">
            <v>CEI</v>
          </cell>
          <cell r="G364" t="str">
            <v>LANDER</v>
          </cell>
          <cell r="H364" t="str">
            <v>BLK 1 LT</v>
          </cell>
          <cell r="I364" t="str">
            <v>SOLON</v>
          </cell>
          <cell r="J364" t="str">
            <v>OH</v>
          </cell>
          <cell r="K364">
            <v>44139</v>
          </cell>
          <cell r="L364" t="str">
            <v>LANDER, SOLON, OH</v>
          </cell>
        </row>
        <row r="365">
          <cell r="D365" t="str">
            <v>08051195065001267703</v>
          </cell>
          <cell r="E365" t="str">
            <v>'08051195065001267703',</v>
          </cell>
          <cell r="F365" t="str">
            <v>CEI</v>
          </cell>
          <cell r="G365" t="str">
            <v>WOODCREST</v>
          </cell>
          <cell r="H365" t="str">
            <v>BLK 1 LT</v>
          </cell>
          <cell r="I365" t="str">
            <v>CHAGRIN FALLS</v>
          </cell>
          <cell r="J365" t="str">
            <v>OH</v>
          </cell>
          <cell r="K365">
            <v>44022</v>
          </cell>
          <cell r="L365" t="str">
            <v>WOODCREST, CHAGRIN FALLS, OH</v>
          </cell>
        </row>
        <row r="366">
          <cell r="D366" t="str">
            <v>08051195065001267705</v>
          </cell>
          <cell r="E366" t="str">
            <v>'08051195065001267705',</v>
          </cell>
          <cell r="F366" t="str">
            <v>CEI</v>
          </cell>
          <cell r="G366" t="str">
            <v>RANDOLPH ROAD</v>
          </cell>
          <cell r="H366" t="str">
            <v>BLK 1 LT</v>
          </cell>
          <cell r="I366" t="str">
            <v>BEDFORD HEIGHTS</v>
          </cell>
          <cell r="J366" t="str">
            <v>OH</v>
          </cell>
          <cell r="K366">
            <v>44128</v>
          </cell>
          <cell r="L366" t="str">
            <v>RANDOLPH ROAD, BEDFORD HEIGHTS, OH</v>
          </cell>
        </row>
        <row r="367">
          <cell r="D367" t="str">
            <v>08051195065001267706</v>
          </cell>
          <cell r="E367" t="str">
            <v>'08051195065001267706',</v>
          </cell>
          <cell r="F367" t="str">
            <v>CEI</v>
          </cell>
          <cell r="G367" t="str">
            <v>ELDRIDGE</v>
          </cell>
          <cell r="H367" t="str">
            <v>BLK 1 LT</v>
          </cell>
          <cell r="I367" t="str">
            <v>BEDFORD HEIGHTS</v>
          </cell>
          <cell r="J367" t="str">
            <v>OH</v>
          </cell>
          <cell r="K367">
            <v>44128</v>
          </cell>
          <cell r="L367" t="str">
            <v>ELDRIDGE, BEDFORD HEIGHTS, OH</v>
          </cell>
        </row>
        <row r="368">
          <cell r="D368" t="str">
            <v>08051195065001267710</v>
          </cell>
          <cell r="E368" t="str">
            <v>'08051195065001267710',</v>
          </cell>
          <cell r="F368" t="str">
            <v>CEI</v>
          </cell>
          <cell r="G368" t="str">
            <v>TURNEY ROAD</v>
          </cell>
          <cell r="H368" t="str">
            <v>BLK 1 LT</v>
          </cell>
          <cell r="I368" t="str">
            <v>MAPLE HEIGHTS</v>
          </cell>
          <cell r="J368" t="str">
            <v>OH</v>
          </cell>
          <cell r="K368">
            <v>44137</v>
          </cell>
          <cell r="L368" t="str">
            <v>TURNEY ROAD, MAPLE HEIGHTS, OH</v>
          </cell>
        </row>
        <row r="369">
          <cell r="D369" t="str">
            <v>08051195065001267712</v>
          </cell>
          <cell r="E369" t="str">
            <v>'08051195065001267712',</v>
          </cell>
          <cell r="F369" t="str">
            <v>CEI</v>
          </cell>
          <cell r="G369" t="str">
            <v>E 95</v>
          </cell>
          <cell r="H369" t="str">
            <v>BLK 1 LT</v>
          </cell>
          <cell r="I369" t="str">
            <v>GARFIELD HEIGHTS</v>
          </cell>
          <cell r="J369" t="str">
            <v>OH</v>
          </cell>
          <cell r="K369">
            <v>44128</v>
          </cell>
          <cell r="L369" t="str">
            <v>E 95, GARFIELD HEIGHTS, OH</v>
          </cell>
        </row>
        <row r="370">
          <cell r="D370" t="str">
            <v>08051195065001267717</v>
          </cell>
          <cell r="E370" t="str">
            <v>'08051195065001267717',</v>
          </cell>
          <cell r="F370" t="str">
            <v>CEI</v>
          </cell>
          <cell r="G370" t="str">
            <v>TORRINGTON</v>
          </cell>
          <cell r="H370" t="str">
            <v>BLK 1 LT</v>
          </cell>
          <cell r="I370" t="str">
            <v>PARMA</v>
          </cell>
          <cell r="J370" t="str">
            <v>OH</v>
          </cell>
          <cell r="K370">
            <v>44134</v>
          </cell>
          <cell r="L370" t="str">
            <v>TORRINGTON, PARMA, OH</v>
          </cell>
        </row>
        <row r="371">
          <cell r="D371" t="str">
            <v>08051195065001267719</v>
          </cell>
          <cell r="E371" t="str">
            <v>'08051195065001267719',</v>
          </cell>
          <cell r="F371" t="str">
            <v>CEI</v>
          </cell>
          <cell r="G371" t="str">
            <v>SKYLARK</v>
          </cell>
          <cell r="H371" t="str">
            <v>BLK 1 LT</v>
          </cell>
          <cell r="I371" t="str">
            <v>PARMA HEIGHTS</v>
          </cell>
          <cell r="J371" t="str">
            <v>OH</v>
          </cell>
          <cell r="K371">
            <v>44130</v>
          </cell>
          <cell r="L371" t="str">
            <v>SKYLARK, PARMA HEIGHTS, OH</v>
          </cell>
        </row>
        <row r="372">
          <cell r="D372" t="str">
            <v>08051195065001267721</v>
          </cell>
          <cell r="E372" t="str">
            <v>'08051195065001267721',</v>
          </cell>
          <cell r="F372" t="str">
            <v>CEI</v>
          </cell>
          <cell r="G372" t="str">
            <v>BADER</v>
          </cell>
          <cell r="H372" t="str">
            <v>BLK 1 LT</v>
          </cell>
          <cell r="I372" t="str">
            <v>BROOKLYN HEIGHTS</v>
          </cell>
          <cell r="J372" t="str">
            <v>OH</v>
          </cell>
          <cell r="K372">
            <v>44131</v>
          </cell>
          <cell r="L372" t="str">
            <v>BADER, BROOKLYN HEIGHTS, OH</v>
          </cell>
        </row>
        <row r="373">
          <cell r="D373" t="str">
            <v>08051195065001267731</v>
          </cell>
          <cell r="E373" t="str">
            <v>'08051195065001267731',</v>
          </cell>
          <cell r="F373" t="str">
            <v>CEI</v>
          </cell>
          <cell r="G373" t="str">
            <v>JULIA</v>
          </cell>
          <cell r="H373" t="str">
            <v>BLK 1 LT</v>
          </cell>
          <cell r="I373" t="str">
            <v>NORTH ROYALTON</v>
          </cell>
          <cell r="J373" t="str">
            <v>OH</v>
          </cell>
          <cell r="K373">
            <v>44133</v>
          </cell>
          <cell r="L373" t="str">
            <v>JULIA, NORTH ROYALTON, OH</v>
          </cell>
        </row>
        <row r="374">
          <cell r="D374" t="str">
            <v>08051195065001267732</v>
          </cell>
          <cell r="E374" t="str">
            <v>'08051195065001267732',</v>
          </cell>
          <cell r="F374" t="str">
            <v>CEI</v>
          </cell>
          <cell r="G374" t="str">
            <v>BAGLEY ROAD</v>
          </cell>
          <cell r="H374" t="str">
            <v>BLK 1 LT</v>
          </cell>
          <cell r="I374" t="str">
            <v>MIDDLEBURG HEIGHTS</v>
          </cell>
          <cell r="J374" t="str">
            <v>OH</v>
          </cell>
          <cell r="K374">
            <v>44130</v>
          </cell>
          <cell r="L374" t="str">
            <v>BAGLEY ROAD, MIDDLEBURG HEIGHTS, OH</v>
          </cell>
        </row>
        <row r="375">
          <cell r="D375" t="str">
            <v>08051195065001267733</v>
          </cell>
          <cell r="E375" t="str">
            <v>'08051195065001267733',</v>
          </cell>
          <cell r="F375" t="str">
            <v>CEI</v>
          </cell>
          <cell r="G375" t="str">
            <v>ALAN PARKWAY</v>
          </cell>
          <cell r="H375" t="str">
            <v>BLK 1 LT</v>
          </cell>
          <cell r="I375" t="str">
            <v>MIDDLEBURG HEIGHTS</v>
          </cell>
          <cell r="J375" t="str">
            <v>OH</v>
          </cell>
          <cell r="K375">
            <v>44130</v>
          </cell>
          <cell r="L375" t="str">
            <v>ALAN PARKWAY, MIDDLEBURG HEIGHTS, OH</v>
          </cell>
        </row>
        <row r="376">
          <cell r="D376" t="str">
            <v>08051195065001267735</v>
          </cell>
          <cell r="E376" t="str">
            <v>'08051195065001267735',</v>
          </cell>
          <cell r="F376" t="str">
            <v>CEI</v>
          </cell>
          <cell r="G376" t="str">
            <v>GRAYTON ROAD</v>
          </cell>
          <cell r="H376" t="str">
            <v>BLK 1 LT</v>
          </cell>
          <cell r="I376" t="str">
            <v>BEREA</v>
          </cell>
          <cell r="J376" t="str">
            <v>OH</v>
          </cell>
          <cell r="K376">
            <v>44017</v>
          </cell>
          <cell r="L376" t="str">
            <v>GRAYTON ROAD, BEREA, OH</v>
          </cell>
        </row>
        <row r="377">
          <cell r="D377" t="str">
            <v>08051195065001267737</v>
          </cell>
          <cell r="E377" t="str">
            <v>'08051195065001267737',</v>
          </cell>
          <cell r="F377" t="str">
            <v>CEI</v>
          </cell>
          <cell r="G377" t="str">
            <v>MAPLE DRIVE</v>
          </cell>
          <cell r="H377" t="str">
            <v>BLK 1 LT</v>
          </cell>
          <cell r="I377" t="str">
            <v>FAIRVIEW PARK</v>
          </cell>
          <cell r="J377" t="str">
            <v>OH</v>
          </cell>
          <cell r="K377">
            <v>44126</v>
          </cell>
          <cell r="L377" t="str">
            <v>MAPLE DRIVE, FAIRVIEW PARK, OH</v>
          </cell>
        </row>
        <row r="378">
          <cell r="D378" t="str">
            <v>08051195065001267738</v>
          </cell>
          <cell r="E378" t="str">
            <v>'08051195065001267738',</v>
          </cell>
          <cell r="F378" t="str">
            <v>CEI</v>
          </cell>
          <cell r="G378" t="str">
            <v>LORAIN ROAD</v>
          </cell>
          <cell r="H378" t="str">
            <v>BLK 1 LT</v>
          </cell>
          <cell r="I378" t="str">
            <v>NORTH OLMSTED</v>
          </cell>
          <cell r="J378" t="str">
            <v>OH</v>
          </cell>
          <cell r="K378">
            <v>44070</v>
          </cell>
          <cell r="L378" t="str">
            <v>LORAIN ROAD, NORTH OLMSTED, OH</v>
          </cell>
        </row>
        <row r="379">
          <cell r="D379" t="str">
            <v>08051195065001267739</v>
          </cell>
          <cell r="E379" t="str">
            <v>'08051195065001267739',</v>
          </cell>
          <cell r="F379" t="str">
            <v>CEI</v>
          </cell>
          <cell r="G379" t="str">
            <v>HILLSIDE</v>
          </cell>
          <cell r="H379" t="str">
            <v>BLK 1 LT</v>
          </cell>
          <cell r="I379" t="str">
            <v>SEVEN HILLS</v>
          </cell>
          <cell r="J379" t="str">
            <v>OH</v>
          </cell>
          <cell r="K379">
            <v>44131</v>
          </cell>
          <cell r="L379" t="str">
            <v>HILLSIDE, SEVEN HILLS, OH</v>
          </cell>
        </row>
        <row r="380">
          <cell r="D380" t="str">
            <v>08051195065001267745</v>
          </cell>
          <cell r="E380" t="str">
            <v>'08051195065001267745',</v>
          </cell>
          <cell r="F380" t="str">
            <v>CEI</v>
          </cell>
          <cell r="G380" t="str">
            <v>LIGGETT</v>
          </cell>
          <cell r="H380" t="str">
            <v>BLK 1 LT</v>
          </cell>
          <cell r="I380" t="str">
            <v>PARMA</v>
          </cell>
          <cell r="J380" t="str">
            <v>OH</v>
          </cell>
          <cell r="K380">
            <v>44134</v>
          </cell>
          <cell r="L380" t="str">
            <v>LIGGETT, PARMA, OH</v>
          </cell>
        </row>
        <row r="381">
          <cell r="D381" t="str">
            <v>08051195065001269209</v>
          </cell>
          <cell r="E381" t="str">
            <v>'08051195065001269209',</v>
          </cell>
          <cell r="F381" t="str">
            <v>CEI</v>
          </cell>
          <cell r="G381" t="str">
            <v>BRIARCLIFF</v>
          </cell>
          <cell r="H381" t="str">
            <v>BLK 1 LT</v>
          </cell>
          <cell r="I381" t="str">
            <v>GARFIELD HEIGHTS</v>
          </cell>
          <cell r="J381" t="str">
            <v>OH</v>
          </cell>
          <cell r="K381">
            <v>44125</v>
          </cell>
          <cell r="L381" t="str">
            <v>BRIARCLIFF, GARFIELD HEIGHTS, OH</v>
          </cell>
        </row>
        <row r="382">
          <cell r="D382" t="str">
            <v>08051195065001269213</v>
          </cell>
          <cell r="E382" t="str">
            <v>'08051195065001269213',</v>
          </cell>
          <cell r="F382" t="str">
            <v>CEI</v>
          </cell>
          <cell r="G382" t="str">
            <v>BRAINARD</v>
          </cell>
          <cell r="H382" t="str">
            <v>BLK 1 LT</v>
          </cell>
          <cell r="I382" t="str">
            <v>BEACHWOOD</v>
          </cell>
          <cell r="J382" t="str">
            <v>OH</v>
          </cell>
          <cell r="K382">
            <v>44122</v>
          </cell>
          <cell r="L382" t="str">
            <v>BRAINARD, BEACHWOOD, OH</v>
          </cell>
        </row>
        <row r="383">
          <cell r="D383" t="str">
            <v>08051195065001282878</v>
          </cell>
          <cell r="E383" t="str">
            <v>'08051195065001282878',</v>
          </cell>
          <cell r="F383" t="str">
            <v>CEI</v>
          </cell>
          <cell r="G383" t="str">
            <v>8219 LITTO DR</v>
          </cell>
          <cell r="I383" t="str">
            <v>Strongsville</v>
          </cell>
          <cell r="J383" t="str">
            <v>OH</v>
          </cell>
          <cell r="K383" t="str">
            <v>44136-1807</v>
          </cell>
          <cell r="L383" t="str">
            <v>8219 LITTO DR, Strongsville, OH</v>
          </cell>
        </row>
        <row r="384">
          <cell r="D384" t="str">
            <v>08051195065001282882</v>
          </cell>
          <cell r="E384" t="str">
            <v>'08051195065001282882',</v>
          </cell>
          <cell r="F384" t="str">
            <v>CEI</v>
          </cell>
          <cell r="G384" t="str">
            <v>31300 NAIGLE RD</v>
          </cell>
          <cell r="I384" t="str">
            <v>Bay Village</v>
          </cell>
          <cell r="J384" t="str">
            <v>OH</v>
          </cell>
          <cell r="K384" t="str">
            <v>44140-1530</v>
          </cell>
          <cell r="L384" t="str">
            <v>31300 NAIGLE RD, Bay Village, OH</v>
          </cell>
        </row>
        <row r="385">
          <cell r="D385" t="str">
            <v>08051195065001288428</v>
          </cell>
          <cell r="E385" t="str">
            <v>'08051195065001288428',</v>
          </cell>
          <cell r="F385" t="str">
            <v>CEI</v>
          </cell>
          <cell r="G385" t="str">
            <v>108 MEADOW LN, REPEATER #125</v>
          </cell>
          <cell r="I385" t="str">
            <v>SOLON</v>
          </cell>
          <cell r="J385" t="str">
            <v>OH</v>
          </cell>
          <cell r="K385">
            <v>44139</v>
          </cell>
          <cell r="L385" t="str">
            <v>108 MEADOW LN, REPEATER #125, SOLON, OH</v>
          </cell>
        </row>
        <row r="386">
          <cell r="D386" t="str">
            <v>08051195065001296268</v>
          </cell>
          <cell r="E386" t="str">
            <v>'08051195065001296268',</v>
          </cell>
          <cell r="F386" t="str">
            <v>CEI</v>
          </cell>
          <cell r="G386" t="str">
            <v>5108 EDENHURST RD</v>
          </cell>
          <cell r="I386" t="str">
            <v>Lyndhurst</v>
          </cell>
          <cell r="J386" t="str">
            <v>OH</v>
          </cell>
          <cell r="K386" t="str">
            <v>44124-1217</v>
          </cell>
          <cell r="L386" t="str">
            <v>5108 EDENHURST RD, Lyndhurst, OH</v>
          </cell>
        </row>
        <row r="387">
          <cell r="D387" t="str">
            <v>08051195065001296270</v>
          </cell>
          <cell r="E387" t="str">
            <v>'08051195065001296270',</v>
          </cell>
          <cell r="F387" t="str">
            <v>CEI</v>
          </cell>
          <cell r="G387" t="str">
            <v>1185 IROQUOIS AVE</v>
          </cell>
          <cell r="I387" t="str">
            <v>Mayfield Heights</v>
          </cell>
          <cell r="J387" t="str">
            <v>OH</v>
          </cell>
          <cell r="K387" t="str">
            <v>44124-1544</v>
          </cell>
          <cell r="L387" t="str">
            <v>1185 IROQUOIS AVE, Mayfield Heights, OH</v>
          </cell>
        </row>
        <row r="388">
          <cell r="D388" t="str">
            <v>08051195065001296274</v>
          </cell>
          <cell r="E388" t="str">
            <v>'08051195065001296274',</v>
          </cell>
          <cell r="F388" t="str">
            <v>CEI</v>
          </cell>
          <cell r="G388" t="str">
            <v>26963 WESTWOOD LN</v>
          </cell>
          <cell r="I388" t="str">
            <v>Olmsted Twp</v>
          </cell>
          <cell r="J388" t="str">
            <v>OH</v>
          </cell>
          <cell r="K388" t="str">
            <v>44138-1158</v>
          </cell>
          <cell r="L388" t="str">
            <v>26963 WESTWOOD LN, Olmsted Twp, OH</v>
          </cell>
        </row>
        <row r="389">
          <cell r="D389" t="str">
            <v>08051195065001296275</v>
          </cell>
          <cell r="E389" t="str">
            <v>'08051195065001296275',</v>
          </cell>
          <cell r="F389" t="str">
            <v>CEI</v>
          </cell>
          <cell r="G389" t="str">
            <v>5140 SOM CENTER RD</v>
          </cell>
          <cell r="I389" t="str">
            <v>Solon</v>
          </cell>
          <cell r="J389" t="str">
            <v>OH</v>
          </cell>
          <cell r="K389" t="str">
            <v>44139-1456</v>
          </cell>
          <cell r="L389" t="str">
            <v>5140 SOM CENTER RD, Solon, OH</v>
          </cell>
        </row>
        <row r="390">
          <cell r="D390" t="str">
            <v>08051195065001300562</v>
          </cell>
          <cell r="E390" t="str">
            <v>'08051195065001300562',</v>
          </cell>
          <cell r="F390" t="str">
            <v>CEI</v>
          </cell>
          <cell r="G390" t="str">
            <v>26969 COOK RD</v>
          </cell>
          <cell r="I390" t="str">
            <v>Olmsted Twp</v>
          </cell>
          <cell r="J390" t="str">
            <v>OH</v>
          </cell>
          <cell r="K390" t="str">
            <v>44138-1108</v>
          </cell>
          <cell r="L390" t="str">
            <v>26969 COOK RD, Olmsted Twp, OH</v>
          </cell>
        </row>
        <row r="391">
          <cell r="D391" t="str">
            <v>08051195065001300563</v>
          </cell>
          <cell r="E391" t="str">
            <v>'08051195065001300563',</v>
          </cell>
          <cell r="F391" t="str">
            <v>CEI</v>
          </cell>
          <cell r="G391" t="str">
            <v>10501 BALTIC RD</v>
          </cell>
          <cell r="I391" t="str">
            <v>Cleveland</v>
          </cell>
          <cell r="J391" t="str">
            <v>OH</v>
          </cell>
          <cell r="K391" t="str">
            <v>44102-1634</v>
          </cell>
          <cell r="L391" t="str">
            <v>10501 BALTIC RD, Cleveland, OH</v>
          </cell>
        </row>
        <row r="392">
          <cell r="D392" t="str">
            <v>08051195065001314664</v>
          </cell>
          <cell r="E392" t="str">
            <v>'08051195065001314664',</v>
          </cell>
          <cell r="F392" t="str">
            <v>CEI</v>
          </cell>
          <cell r="G392" t="str">
            <v>29600 SHAKER BLVD</v>
          </cell>
          <cell r="I392" t="str">
            <v>Pepper Pike</v>
          </cell>
          <cell r="J392" t="str">
            <v>OH</v>
          </cell>
          <cell r="K392" t="str">
            <v>44124-5035</v>
          </cell>
          <cell r="L392" t="str">
            <v>29600 SHAKER BLVD, Pepper Pike, OH</v>
          </cell>
        </row>
        <row r="393">
          <cell r="D393" t="str">
            <v>08051195065001314667</v>
          </cell>
          <cell r="E393" t="str">
            <v>'08051195065001314667',</v>
          </cell>
          <cell r="F393" t="str">
            <v>CEI</v>
          </cell>
          <cell r="G393" t="str">
            <v>1280 BROADROCK CT</v>
          </cell>
          <cell r="I393" t="str">
            <v>Parma</v>
          </cell>
          <cell r="J393" t="str">
            <v>OH</v>
          </cell>
          <cell r="K393" t="str">
            <v>44134-2706</v>
          </cell>
          <cell r="L393" t="str">
            <v>1280 BROADROCK CT, Parma, OH</v>
          </cell>
        </row>
        <row r="394">
          <cell r="D394" t="str">
            <v>08051195065001314668</v>
          </cell>
          <cell r="E394" t="str">
            <v>'08051195065001314668',</v>
          </cell>
          <cell r="F394" t="str">
            <v>CEI</v>
          </cell>
          <cell r="G394" t="str">
            <v>7464 MIDLAND RD</v>
          </cell>
          <cell r="I394" t="str">
            <v>Independence</v>
          </cell>
          <cell r="J394" t="str">
            <v>OH</v>
          </cell>
          <cell r="K394" t="str">
            <v>44131-6356</v>
          </cell>
          <cell r="L394" t="str">
            <v>7464 MIDLAND RD, Independence, OH</v>
          </cell>
        </row>
        <row r="395">
          <cell r="D395" t="str">
            <v>08051195065001314669</v>
          </cell>
          <cell r="E395" t="str">
            <v>'08051195065001314669',</v>
          </cell>
          <cell r="F395" t="str">
            <v>CEI</v>
          </cell>
          <cell r="G395" t="str">
            <v>4194 WOOSTER RD</v>
          </cell>
          <cell r="I395" t="str">
            <v>Rocky River</v>
          </cell>
          <cell r="J395" t="str">
            <v>OH</v>
          </cell>
          <cell r="K395" t="str">
            <v>44116-4076</v>
          </cell>
          <cell r="L395" t="str">
            <v>4194 WOOSTER RD, Rocky River, OH</v>
          </cell>
        </row>
        <row r="396">
          <cell r="D396" t="str">
            <v>08051195065001314671</v>
          </cell>
          <cell r="E396" t="str">
            <v>'08051195065001314671',</v>
          </cell>
          <cell r="F396" t="str">
            <v>CEI</v>
          </cell>
          <cell r="G396" t="str">
            <v>10508 YORK RD</v>
          </cell>
          <cell r="I396" t="str">
            <v>North Royalton</v>
          </cell>
          <cell r="J396" t="str">
            <v>OH</v>
          </cell>
          <cell r="K396" t="str">
            <v>44133-2835</v>
          </cell>
          <cell r="L396" t="str">
            <v>10508 YORK RD, North Royalton, OH</v>
          </cell>
        </row>
        <row r="397">
          <cell r="D397" t="str">
            <v>08051195065001314672</v>
          </cell>
          <cell r="E397" t="str">
            <v>'08051195065001314672',</v>
          </cell>
          <cell r="F397" t="str">
            <v>CEI</v>
          </cell>
          <cell r="G397" t="str">
            <v>31650 EDGEWOOD RD</v>
          </cell>
          <cell r="I397" t="str">
            <v>Pepper Pike</v>
          </cell>
          <cell r="J397" t="str">
            <v>OH</v>
          </cell>
          <cell r="K397" t="str">
            <v>44124-5118</v>
          </cell>
          <cell r="L397" t="str">
            <v>31650 EDGEWOOD RD, Pepper Pike, OH</v>
          </cell>
        </row>
        <row r="398">
          <cell r="D398" t="str">
            <v>08051195065001336155</v>
          </cell>
          <cell r="E398" t="str">
            <v>'08051195065001336155',</v>
          </cell>
          <cell r="F398" t="str">
            <v>CEI</v>
          </cell>
          <cell r="G398" t="str">
            <v>9310 MEMPHIS VILLAS S</v>
          </cell>
          <cell r="I398" t="str">
            <v>Brooklyn</v>
          </cell>
          <cell r="J398" t="str">
            <v>OH</v>
          </cell>
          <cell r="K398" t="str">
            <v>44144-2435</v>
          </cell>
          <cell r="L398" t="str">
            <v>9310 MEMPHIS VILLAS S, Brooklyn, OH</v>
          </cell>
        </row>
        <row r="399">
          <cell r="D399" t="str">
            <v>08051195065001336156</v>
          </cell>
          <cell r="E399" t="str">
            <v>'08051195065001336156',</v>
          </cell>
          <cell r="F399" t="str">
            <v>CEI</v>
          </cell>
          <cell r="G399" t="str">
            <v>7801 VALLEY VILLAS DR</v>
          </cell>
          <cell r="H399" t="str">
            <v>BLK LT 629547</v>
          </cell>
          <cell r="I399" t="str">
            <v>PARMA</v>
          </cell>
          <cell r="J399" t="str">
            <v>OH</v>
          </cell>
          <cell r="K399">
            <v>44130</v>
          </cell>
          <cell r="L399" t="str">
            <v>7801 VALLEY VILLAS DR, PARMA, OH</v>
          </cell>
        </row>
        <row r="400">
          <cell r="D400" t="str">
            <v>08051195065001336157</v>
          </cell>
          <cell r="E400" t="str">
            <v>'08051195065001336157',</v>
          </cell>
          <cell r="F400" t="str">
            <v>CEI</v>
          </cell>
          <cell r="G400" t="str">
            <v>10501 STONE RD</v>
          </cell>
          <cell r="H400" t="str">
            <v>BLK LT 341631</v>
          </cell>
          <cell r="I400" t="str">
            <v>VALLEY VIEW</v>
          </cell>
          <cell r="J400" t="str">
            <v>OH</v>
          </cell>
          <cell r="K400">
            <v>44125</v>
          </cell>
          <cell r="L400" t="str">
            <v>10501 STONE RD, VALLEY VIEW, OH</v>
          </cell>
        </row>
        <row r="401">
          <cell r="D401" t="str">
            <v>08051195065001336158</v>
          </cell>
          <cell r="E401" t="str">
            <v>'08051195065001336158',</v>
          </cell>
          <cell r="F401" t="str">
            <v>CEI</v>
          </cell>
          <cell r="G401" t="str">
            <v>401 TOLLIS PKWY</v>
          </cell>
          <cell r="I401" t="str">
            <v>Broadview Heights</v>
          </cell>
          <cell r="J401" t="str">
            <v>OH</v>
          </cell>
          <cell r="K401" t="str">
            <v>44147-3706</v>
          </cell>
          <cell r="L401" t="str">
            <v>401 TOLLIS PKWY, Broadview Heights, OH</v>
          </cell>
        </row>
        <row r="402">
          <cell r="D402" t="str">
            <v>08051195065001336163</v>
          </cell>
          <cell r="E402" t="str">
            <v>'08051195065001336163',</v>
          </cell>
          <cell r="F402" t="str">
            <v>CEI</v>
          </cell>
          <cell r="G402" t="str">
            <v>5885 LIBERTY RD</v>
          </cell>
          <cell r="I402" t="str">
            <v>Solon</v>
          </cell>
          <cell r="J402" t="str">
            <v>OH</v>
          </cell>
          <cell r="K402" t="str">
            <v>44139-2560</v>
          </cell>
          <cell r="L402" t="str">
            <v>5885 LIBERTY RD, Solon, OH</v>
          </cell>
        </row>
        <row r="403">
          <cell r="D403" t="str">
            <v>08051195065001336165</v>
          </cell>
          <cell r="E403" t="str">
            <v>'08051195065001336165',</v>
          </cell>
          <cell r="F403" t="str">
            <v>CEI</v>
          </cell>
          <cell r="G403" t="str">
            <v>14802 WINDING WAY</v>
          </cell>
          <cell r="H403" t="str">
            <v>BLK LT 329589</v>
          </cell>
          <cell r="I403" t="str">
            <v>NORTH ROYALTON</v>
          </cell>
          <cell r="J403" t="str">
            <v>OH</v>
          </cell>
          <cell r="K403">
            <v>44133</v>
          </cell>
          <cell r="L403" t="str">
            <v>14802 WINDING WAY, NORTH ROYALTON, OH</v>
          </cell>
        </row>
        <row r="404">
          <cell r="D404" t="str">
            <v>08051195065001336166</v>
          </cell>
          <cell r="E404" t="str">
            <v>'08051195065001336166',</v>
          </cell>
          <cell r="F404" t="str">
            <v>CEI</v>
          </cell>
          <cell r="G404" t="str">
            <v>4289 EDGERTON RD</v>
          </cell>
          <cell r="H404" t="str">
            <v>BLK LT 327490</v>
          </cell>
          <cell r="I404" t="str">
            <v>NORTH ROYALTON</v>
          </cell>
          <cell r="J404" t="str">
            <v>OH</v>
          </cell>
          <cell r="K404">
            <v>44133</v>
          </cell>
          <cell r="L404" t="str">
            <v>4289 EDGERTON RD, NORTH ROYALTON, OH</v>
          </cell>
        </row>
        <row r="405">
          <cell r="D405" t="str">
            <v>08051195065001363365</v>
          </cell>
          <cell r="E405" t="str">
            <v>'08051195065001363365',</v>
          </cell>
          <cell r="F405" t="str">
            <v>CEI</v>
          </cell>
          <cell r="G405" t="str">
            <v>1 BRANDYWOOD DR</v>
          </cell>
          <cell r="I405" t="str">
            <v>Pepper Pike</v>
          </cell>
          <cell r="J405" t="str">
            <v>OH</v>
          </cell>
          <cell r="K405" t="str">
            <v>44124-5501</v>
          </cell>
          <cell r="L405" t="str">
            <v>1 BRANDYWOOD DR, Pepper Pike, OH</v>
          </cell>
        </row>
        <row r="406">
          <cell r="D406" t="str">
            <v>08051195065001363369</v>
          </cell>
          <cell r="E406" t="str">
            <v>'08051195065001363369',</v>
          </cell>
          <cell r="F406" t="str">
            <v>CEI</v>
          </cell>
          <cell r="G406" t="str">
            <v>2790 W EDGERTON RD</v>
          </cell>
          <cell r="I406" t="str">
            <v>Broadview Heights</v>
          </cell>
          <cell r="J406" t="str">
            <v>OH</v>
          </cell>
          <cell r="K406" t="str">
            <v>44147-3036</v>
          </cell>
          <cell r="L406" t="str">
            <v>2790 W EDGERTON RD, Broadview Heights, OH</v>
          </cell>
        </row>
        <row r="407">
          <cell r="D407" t="str">
            <v>08051195065001363370</v>
          </cell>
          <cell r="E407" t="str">
            <v>'08051195065001363370',</v>
          </cell>
          <cell r="F407" t="str">
            <v>CEI</v>
          </cell>
          <cell r="G407" t="str">
            <v>1285 W 114TH ST</v>
          </cell>
          <cell r="I407" t="str">
            <v>Cleveland</v>
          </cell>
          <cell r="J407" t="str">
            <v>OH</v>
          </cell>
          <cell r="K407" t="str">
            <v>44102-1361</v>
          </cell>
          <cell r="L407" t="str">
            <v>1285 W 114TH ST, Cleveland, OH</v>
          </cell>
        </row>
        <row r="408">
          <cell r="D408" t="str">
            <v>08051195065001363373</v>
          </cell>
          <cell r="E408" t="str">
            <v>'08051195065001363373',</v>
          </cell>
          <cell r="F408" t="str">
            <v>CEI</v>
          </cell>
          <cell r="G408" t="str">
            <v>10601 RIDGE RD</v>
          </cell>
          <cell r="I408" t="str">
            <v>North Royalton</v>
          </cell>
          <cell r="J408" t="str">
            <v>OH</v>
          </cell>
          <cell r="K408" t="str">
            <v>44133-2915</v>
          </cell>
          <cell r="L408" t="str">
            <v>10601 RIDGE RD, North Royalton, OH</v>
          </cell>
        </row>
        <row r="409">
          <cell r="D409" t="str">
            <v>08051195065001363379</v>
          </cell>
          <cell r="E409" t="str">
            <v>'08051195065001363379',</v>
          </cell>
          <cell r="F409" t="str">
            <v>CEI</v>
          </cell>
          <cell r="G409" t="str">
            <v>2679 ROYALWOOD RD</v>
          </cell>
          <cell r="I409" t="str">
            <v>Broadview Heights</v>
          </cell>
          <cell r="J409" t="str">
            <v>OH</v>
          </cell>
          <cell r="K409" t="str">
            <v>44147-1756</v>
          </cell>
          <cell r="L409" t="str">
            <v>2679 ROYALWOOD RD, Broadview Heights, OH</v>
          </cell>
        </row>
        <row r="410">
          <cell r="D410" t="str">
            <v>08051195065001363380</v>
          </cell>
          <cell r="E410" t="str">
            <v>'08051195065001363380',</v>
          </cell>
          <cell r="F410" t="str">
            <v>CEI</v>
          </cell>
          <cell r="G410" t="str">
            <v>6461 LONGRIDGE RD</v>
          </cell>
          <cell r="I410" t="str">
            <v>Mayfield Heights</v>
          </cell>
          <cell r="J410" t="str">
            <v>OH</v>
          </cell>
          <cell r="K410" t="str">
            <v>44124-4116</v>
          </cell>
          <cell r="L410" t="str">
            <v>6461 LONGRIDGE RD, Mayfield Heights, OH</v>
          </cell>
        </row>
        <row r="411">
          <cell r="D411" t="str">
            <v>08051195065001363382</v>
          </cell>
          <cell r="E411" t="str">
            <v>'08051195065001363382',</v>
          </cell>
          <cell r="F411" t="str">
            <v>CEI</v>
          </cell>
          <cell r="G411" t="str">
            <v>777 LANDER RD</v>
          </cell>
          <cell r="I411" t="str">
            <v>Highland Heights</v>
          </cell>
          <cell r="J411" t="str">
            <v>OH</v>
          </cell>
          <cell r="K411" t="str">
            <v>44143-2119</v>
          </cell>
          <cell r="L411" t="str">
            <v>777 LANDER RD, Highland Heights, OH</v>
          </cell>
        </row>
        <row r="412">
          <cell r="D412" t="str">
            <v>08051195065001363383</v>
          </cell>
          <cell r="E412" t="str">
            <v>'08051195065001363383',</v>
          </cell>
          <cell r="F412" t="str">
            <v>CEI</v>
          </cell>
          <cell r="G412" t="str">
            <v>8954 ROYALWOOD RD</v>
          </cell>
          <cell r="I412" t="str">
            <v>NORTH ROYALTON</v>
          </cell>
          <cell r="J412" t="str">
            <v>OH</v>
          </cell>
          <cell r="K412">
            <v>44133</v>
          </cell>
          <cell r="L412" t="str">
            <v>8954 ROYALWOOD RD, NORTH ROYALTON, OH</v>
          </cell>
        </row>
        <row r="413">
          <cell r="D413" t="str">
            <v>08051195065001363386</v>
          </cell>
          <cell r="E413" t="str">
            <v>'08051195065001363386',</v>
          </cell>
          <cell r="F413" t="str">
            <v>CEI</v>
          </cell>
          <cell r="G413" t="str">
            <v>3266 VEZBER DR</v>
          </cell>
          <cell r="I413" t="str">
            <v>Seven Hills</v>
          </cell>
          <cell r="J413" t="str">
            <v>OH</v>
          </cell>
          <cell r="K413" t="str">
            <v>44131-6218</v>
          </cell>
          <cell r="L413" t="str">
            <v>3266 VEZBER DR, Seven Hills, OH</v>
          </cell>
        </row>
        <row r="414">
          <cell r="D414" t="str">
            <v>08051195065001363387</v>
          </cell>
          <cell r="E414" t="str">
            <v>'08051195065001363387',</v>
          </cell>
          <cell r="F414" t="str">
            <v>CEI</v>
          </cell>
          <cell r="G414" t="str">
            <v>1743 EDGEFIELD RD</v>
          </cell>
          <cell r="I414" t="str">
            <v>Lyndhurst</v>
          </cell>
          <cell r="J414" t="str">
            <v>OH</v>
          </cell>
          <cell r="K414" t="str">
            <v>44124-2850</v>
          </cell>
          <cell r="L414" t="str">
            <v>1743 EDGEFIELD RD, Lyndhurst, OH</v>
          </cell>
        </row>
        <row r="415">
          <cell r="D415" t="str">
            <v>08051195065001363390</v>
          </cell>
          <cell r="E415" t="str">
            <v>'08051195065001363390',</v>
          </cell>
          <cell r="F415" t="str">
            <v>CEI</v>
          </cell>
          <cell r="G415" t="str">
            <v>16269 W 130TH ST</v>
          </cell>
          <cell r="I415" t="str">
            <v>North Royalton</v>
          </cell>
          <cell r="J415" t="str">
            <v>OH</v>
          </cell>
          <cell r="K415" t="str">
            <v>44133-5438</v>
          </cell>
          <cell r="L415" t="str">
            <v>16269 W 130TH ST, North Royalton, OH</v>
          </cell>
        </row>
        <row r="416">
          <cell r="D416" t="str">
            <v>08051195065001363481</v>
          </cell>
          <cell r="E416" t="str">
            <v>'08051195065001363481',</v>
          </cell>
          <cell r="F416" t="str">
            <v>CEI</v>
          </cell>
          <cell r="G416" t="str">
            <v>6101 MILLER RD</v>
          </cell>
          <cell r="I416" t="str">
            <v>Brecksville</v>
          </cell>
          <cell r="J416" t="str">
            <v>OH</v>
          </cell>
          <cell r="K416" t="str">
            <v>44141-3127</v>
          </cell>
          <cell r="L416" t="str">
            <v>6101 MILLER RD, Brecksville, OH</v>
          </cell>
        </row>
        <row r="417">
          <cell r="D417" t="str">
            <v>08051195065001365634</v>
          </cell>
          <cell r="E417" t="str">
            <v>'08051195065001365634',</v>
          </cell>
          <cell r="F417" t="str">
            <v>CEI</v>
          </cell>
          <cell r="G417" t="str">
            <v>4668 E 110 ST</v>
          </cell>
          <cell r="I417" t="str">
            <v>GARFIELD HEIGHTS</v>
          </cell>
          <cell r="J417" t="str">
            <v>OH</v>
          </cell>
          <cell r="K417">
            <v>44125</v>
          </cell>
          <cell r="L417" t="str">
            <v>4668 E 110 ST, GARFIELD HEIGHTS, OH</v>
          </cell>
        </row>
        <row r="418">
          <cell r="D418" t="str">
            <v>08051195065001365635</v>
          </cell>
          <cell r="E418" t="str">
            <v>'08051195065001365635',</v>
          </cell>
          <cell r="F418" t="str">
            <v>CEI</v>
          </cell>
          <cell r="G418" t="str">
            <v>10306 GREENHAVEN PKWY</v>
          </cell>
          <cell r="I418" t="str">
            <v>Brecksville</v>
          </cell>
          <cell r="J418" t="str">
            <v>OH</v>
          </cell>
          <cell r="K418" t="str">
            <v>44141-1623</v>
          </cell>
          <cell r="L418" t="str">
            <v>10306 GREENHAVEN PKWY, Brecksville, OH</v>
          </cell>
        </row>
        <row r="419">
          <cell r="D419" t="str">
            <v>08051195065001365636</v>
          </cell>
          <cell r="E419" t="str">
            <v>'08051195065001365636',</v>
          </cell>
          <cell r="F419" t="str">
            <v>CEI</v>
          </cell>
          <cell r="G419" t="str">
            <v>8161 WYATT RD</v>
          </cell>
          <cell r="I419" t="str">
            <v>Broadview Heights</v>
          </cell>
          <cell r="J419" t="str">
            <v>OH</v>
          </cell>
          <cell r="K419" t="str">
            <v>44147-1343</v>
          </cell>
          <cell r="L419" t="str">
            <v>8161 WYATT RD, Broadview Heights, OH</v>
          </cell>
        </row>
        <row r="420">
          <cell r="D420" t="str">
            <v>08051195065001416793</v>
          </cell>
          <cell r="E420" t="str">
            <v>'08051195065001416793',</v>
          </cell>
          <cell r="F420" t="str">
            <v>CEI</v>
          </cell>
          <cell r="G420" t="str">
            <v>501 CHAGRIN RIVER RD</v>
          </cell>
          <cell r="I420" t="str">
            <v>Gates Mills</v>
          </cell>
          <cell r="J420" t="str">
            <v>OH</v>
          </cell>
          <cell r="K420" t="str">
            <v>44040-9643</v>
          </cell>
          <cell r="L420" t="str">
            <v>501 CHAGRIN RIVER RD, Gates Mills, OH</v>
          </cell>
        </row>
        <row r="421">
          <cell r="D421" t="str">
            <v>08051195065001416800</v>
          </cell>
          <cell r="E421" t="str">
            <v>'08051195065001416800',</v>
          </cell>
          <cell r="F421" t="str">
            <v>CEI</v>
          </cell>
          <cell r="G421" t="str">
            <v>7 PEPPERWOOD LN</v>
          </cell>
          <cell r="I421" t="str">
            <v>Pepper Pike</v>
          </cell>
          <cell r="J421" t="str">
            <v>OH</v>
          </cell>
          <cell r="K421" t="str">
            <v>44124-4701</v>
          </cell>
          <cell r="L421" t="str">
            <v>7 PEPPERWOOD LN, Pepper Pike, OH</v>
          </cell>
        </row>
        <row r="422">
          <cell r="D422" t="str">
            <v>08051195065001416802</v>
          </cell>
          <cell r="E422" t="str">
            <v>'08051195065001416802',</v>
          </cell>
          <cell r="F422" t="str">
            <v>CEI</v>
          </cell>
          <cell r="G422" t="str">
            <v>12933 SCHREIBER RD</v>
          </cell>
          <cell r="I422" t="str">
            <v>Valley View</v>
          </cell>
          <cell r="J422" t="str">
            <v>OH</v>
          </cell>
          <cell r="K422" t="str">
            <v>44125-5431</v>
          </cell>
          <cell r="L422" t="str">
            <v>12933 SCHREIBER RD, Valley View, OH</v>
          </cell>
        </row>
        <row r="423">
          <cell r="D423" t="str">
            <v>08051195065001416803</v>
          </cell>
          <cell r="E423" t="str">
            <v>'08051195065001416803',</v>
          </cell>
          <cell r="F423" t="str">
            <v>CEI</v>
          </cell>
          <cell r="G423" t="str">
            <v>34765 SHERWOOD DR</v>
          </cell>
          <cell r="I423" t="str">
            <v>Solon</v>
          </cell>
          <cell r="J423" t="str">
            <v>OH</v>
          </cell>
          <cell r="K423" t="str">
            <v>44139-1751</v>
          </cell>
          <cell r="L423" t="str">
            <v>34765 SHERWOOD DR, Solon, OH</v>
          </cell>
        </row>
        <row r="424">
          <cell r="D424" t="str">
            <v>08061095911090001306</v>
          </cell>
          <cell r="E424" t="str">
            <v>'08061095911090001306',</v>
          </cell>
          <cell r="F424" t="str">
            <v>CEI</v>
          </cell>
          <cell r="G424" t="str">
            <v>2191 E 19TH ST</v>
          </cell>
          <cell r="I424" t="str">
            <v>CLEVELAND</v>
          </cell>
          <cell r="J424" t="str">
            <v>OH</v>
          </cell>
          <cell r="K424">
            <v>44115</v>
          </cell>
          <cell r="L424" t="str">
            <v>2191 E 19TH ST, CLEVELAND, OH</v>
          </cell>
        </row>
      </sheetData>
      <sheetData sheetId="3">
        <row r="1">
          <cell r="B1" t="str">
            <v>ldc_acct_no</v>
          </cell>
          <cell r="C1" t="str">
            <v>status_cd</v>
          </cell>
          <cell r="D1" t="str">
            <v>rate_class_cd</v>
          </cell>
        </row>
        <row r="2">
          <cell r="B2" t="str">
            <v>08007710100001410382</v>
          </cell>
          <cell r="C2" t="str">
            <v>TERM</v>
          </cell>
          <cell r="D2" t="str">
            <v>OE-GPD</v>
          </cell>
        </row>
        <row r="3">
          <cell r="B3" t="str">
            <v>08007710581000000743</v>
          </cell>
          <cell r="C3" t="str">
            <v>TERM</v>
          </cell>
          <cell r="D3" t="str">
            <v>CE-GSD</v>
          </cell>
        </row>
        <row r="4">
          <cell r="B4" t="str">
            <v>08007710581150000592</v>
          </cell>
          <cell r="C4" t="str">
            <v>TERM</v>
          </cell>
          <cell r="D4" t="str">
            <v>CE-GSUD</v>
          </cell>
        </row>
        <row r="5">
          <cell r="B5" t="str">
            <v>08007710581360000901</v>
          </cell>
          <cell r="C5" t="str">
            <v>TERM</v>
          </cell>
          <cell r="D5" t="str">
            <v>CE-GSD</v>
          </cell>
        </row>
        <row r="6">
          <cell r="B6" t="str">
            <v>08007710581610000266</v>
          </cell>
          <cell r="C6" t="str">
            <v>TERM</v>
          </cell>
          <cell r="D6" t="str">
            <v>CE-GSUD</v>
          </cell>
        </row>
        <row r="7">
          <cell r="B7" t="str">
            <v>08007710581610000463</v>
          </cell>
          <cell r="C7" t="str">
            <v>TERM</v>
          </cell>
          <cell r="D7" t="str">
            <v>CE-GSUD</v>
          </cell>
        </row>
        <row r="8">
          <cell r="B8" t="str">
            <v>08007710581630000819</v>
          </cell>
          <cell r="C8" t="str">
            <v>TERM</v>
          </cell>
          <cell r="D8" t="str">
            <v>CE-GSD</v>
          </cell>
        </row>
        <row r="9">
          <cell r="B9" t="str">
            <v>08007710581690000528</v>
          </cell>
          <cell r="C9" t="str">
            <v>TERM</v>
          </cell>
          <cell r="D9" t="str">
            <v>CE-GSUD</v>
          </cell>
        </row>
        <row r="10">
          <cell r="B10" t="str">
            <v>08007710581940000643</v>
          </cell>
          <cell r="C10" t="str">
            <v>TERM</v>
          </cell>
          <cell r="D10" t="str">
            <v>CE-GSD</v>
          </cell>
        </row>
        <row r="11">
          <cell r="B11" t="str">
            <v>08007710581960092295</v>
          </cell>
          <cell r="C11" t="str">
            <v>TERM</v>
          </cell>
          <cell r="D11" t="str">
            <v>CE-GSUD</v>
          </cell>
        </row>
        <row r="12">
          <cell r="B12" t="str">
            <v>08007710584000021715</v>
          </cell>
          <cell r="C12" t="str">
            <v>TERM</v>
          </cell>
          <cell r="D12" t="str">
            <v>CE-GTD</v>
          </cell>
        </row>
        <row r="13">
          <cell r="B13" t="str">
            <v>08007710585001382277</v>
          </cell>
          <cell r="C13" t="str">
            <v>TERM</v>
          </cell>
          <cell r="D13" t="str">
            <v>CE-GSD</v>
          </cell>
        </row>
        <row r="14">
          <cell r="B14" t="str">
            <v>08034810261020002546</v>
          </cell>
          <cell r="C14" t="str">
            <v>TERM</v>
          </cell>
          <cell r="D14" t="str">
            <v>CE-GSD</v>
          </cell>
        </row>
        <row r="15">
          <cell r="B15" t="str">
            <v>08034810265000377930</v>
          </cell>
          <cell r="C15" t="str">
            <v>TERM</v>
          </cell>
          <cell r="D15" t="str">
            <v>CE-STLD</v>
          </cell>
        </row>
        <row r="16">
          <cell r="B16" t="str">
            <v>08034810265000390385</v>
          </cell>
          <cell r="C16" t="str">
            <v>TERM</v>
          </cell>
          <cell r="D16" t="str">
            <v>OE-GSD</v>
          </cell>
        </row>
        <row r="17">
          <cell r="B17" t="str">
            <v>08034810265001363366</v>
          </cell>
          <cell r="C17" t="str">
            <v>TERM</v>
          </cell>
          <cell r="D17" t="str">
            <v>CE-GSD</v>
          </cell>
        </row>
        <row r="18">
          <cell r="B18" t="str">
            <v>08034810265001363372</v>
          </cell>
          <cell r="C18" t="str">
            <v>TERM</v>
          </cell>
          <cell r="D18" t="str">
            <v>CE-GSD</v>
          </cell>
        </row>
        <row r="19">
          <cell r="B19" t="str">
            <v>08034810265001363374</v>
          </cell>
          <cell r="C19" t="str">
            <v>TERM</v>
          </cell>
          <cell r="D19" t="str">
            <v>CE-GSD</v>
          </cell>
        </row>
        <row r="20">
          <cell r="B20" t="str">
            <v>08034810265001367236</v>
          </cell>
          <cell r="C20" t="str">
            <v>TERM</v>
          </cell>
          <cell r="D20" t="str">
            <v>CE-GSD</v>
          </cell>
        </row>
        <row r="21">
          <cell r="B21" t="str">
            <v>08034810265001385529</v>
          </cell>
          <cell r="C21" t="str">
            <v>TERM</v>
          </cell>
          <cell r="D21" t="str">
            <v>CE-GSD</v>
          </cell>
        </row>
        <row r="22">
          <cell r="B22" t="str">
            <v>08034810265001424672</v>
          </cell>
          <cell r="C22" t="str">
            <v>TERM</v>
          </cell>
          <cell r="D22" t="str">
            <v>CE-GSD</v>
          </cell>
        </row>
        <row r="23">
          <cell r="B23" t="str">
            <v>08034810265001444133</v>
          </cell>
          <cell r="C23" t="str">
            <v>TERM</v>
          </cell>
          <cell r="D23" t="str">
            <v>CE-GSD</v>
          </cell>
        </row>
        <row r="24">
          <cell r="B24" t="str">
            <v>08034810265001519413</v>
          </cell>
          <cell r="C24" t="str">
            <v>TERM</v>
          </cell>
          <cell r="D24" t="str">
            <v>CE-STLD</v>
          </cell>
        </row>
        <row r="25">
          <cell r="B25" t="str">
            <v>08034810265001521073</v>
          </cell>
          <cell r="C25" t="str">
            <v>TERM</v>
          </cell>
          <cell r="D25" t="str">
            <v>CE-GSD</v>
          </cell>
        </row>
        <row r="26">
          <cell r="B26" t="str">
            <v>08041187581460094502</v>
          </cell>
          <cell r="C26" t="str">
            <v>TERM</v>
          </cell>
          <cell r="D26" t="str">
            <v>CE-GSD</v>
          </cell>
        </row>
        <row r="27">
          <cell r="B27" t="str">
            <v>08041187581950095266</v>
          </cell>
          <cell r="C27" t="str">
            <v>TERM</v>
          </cell>
          <cell r="D27" t="str">
            <v>CE-GSD</v>
          </cell>
        </row>
        <row r="28">
          <cell r="B28" t="str">
            <v>08041187585000389959</v>
          </cell>
          <cell r="C28" t="str">
            <v>TERM</v>
          </cell>
          <cell r="D28" t="str">
            <v>CE-GSD</v>
          </cell>
        </row>
        <row r="29">
          <cell r="B29" t="str">
            <v>08041187585000389961</v>
          </cell>
          <cell r="C29" t="str">
            <v>TERM</v>
          </cell>
          <cell r="D29" t="str">
            <v>CE-GSD</v>
          </cell>
        </row>
        <row r="30">
          <cell r="B30" t="str">
            <v>08041187585001251707</v>
          </cell>
          <cell r="C30" t="str">
            <v>TERM</v>
          </cell>
          <cell r="D30" t="str">
            <v>CE-GSD</v>
          </cell>
        </row>
        <row r="31">
          <cell r="B31" t="str">
            <v>08041187585001255109</v>
          </cell>
          <cell r="C31" t="str">
            <v>TERM</v>
          </cell>
          <cell r="D31" t="str">
            <v>OE-GSD</v>
          </cell>
        </row>
        <row r="32">
          <cell r="B32" t="str">
            <v>08041187585001282161</v>
          </cell>
          <cell r="C32" t="str">
            <v>TERM</v>
          </cell>
          <cell r="D32" t="str">
            <v>CE-GSD</v>
          </cell>
        </row>
        <row r="33">
          <cell r="B33" t="str">
            <v>08041187585001299132</v>
          </cell>
          <cell r="C33" t="str">
            <v>FIN</v>
          </cell>
          <cell r="D33" t="str">
            <v>CE-GSD</v>
          </cell>
        </row>
        <row r="34">
          <cell r="B34" t="str">
            <v>08041187585001403598</v>
          </cell>
          <cell r="C34" t="str">
            <v>TERM</v>
          </cell>
          <cell r="D34" t="str">
            <v>CE-GSD</v>
          </cell>
        </row>
        <row r="35">
          <cell r="B35" t="str">
            <v>08041187585001409177</v>
          </cell>
          <cell r="C35" t="str">
            <v>TERM</v>
          </cell>
          <cell r="D35" t="str">
            <v>CE-GSD</v>
          </cell>
        </row>
        <row r="36">
          <cell r="B36" t="str">
            <v>08049823825001261675</v>
          </cell>
          <cell r="C36" t="str">
            <v>TERM</v>
          </cell>
          <cell r="D36" t="str">
            <v>OE-GSD</v>
          </cell>
        </row>
        <row r="37">
          <cell r="B37" t="str">
            <v>08049823825001261690</v>
          </cell>
          <cell r="C37" t="str">
            <v>TERM</v>
          </cell>
          <cell r="D37" t="str">
            <v>OE-GSD</v>
          </cell>
        </row>
        <row r="38">
          <cell r="B38" t="str">
            <v>08049823825001261691</v>
          </cell>
          <cell r="C38" t="str">
            <v>TERM</v>
          </cell>
          <cell r="D38" t="str">
            <v>OE-GSD</v>
          </cell>
        </row>
        <row r="39">
          <cell r="B39" t="str">
            <v>08049823825001261700</v>
          </cell>
          <cell r="C39" t="str">
            <v>TERM</v>
          </cell>
          <cell r="D39" t="str">
            <v>OE-GSD</v>
          </cell>
        </row>
        <row r="40">
          <cell r="B40" t="str">
            <v>08049823825001261707</v>
          </cell>
          <cell r="C40" t="str">
            <v>TERM</v>
          </cell>
          <cell r="D40" t="str">
            <v>OE-GSD</v>
          </cell>
        </row>
        <row r="41">
          <cell r="B41" t="str">
            <v>08049823825001261708</v>
          </cell>
          <cell r="C41" t="str">
            <v>TERM</v>
          </cell>
          <cell r="D41" t="str">
            <v>OE-GSD</v>
          </cell>
        </row>
        <row r="42">
          <cell r="B42" t="str">
            <v>08049823825001262291</v>
          </cell>
          <cell r="C42" t="str">
            <v>TERM</v>
          </cell>
          <cell r="D42" t="str">
            <v>OE-GSD</v>
          </cell>
        </row>
        <row r="43">
          <cell r="B43" t="str">
            <v>08049823825001296264</v>
          </cell>
          <cell r="C43" t="str">
            <v>TERM</v>
          </cell>
          <cell r="D43" t="str">
            <v>OE-GSD</v>
          </cell>
        </row>
        <row r="44">
          <cell r="B44" t="str">
            <v>08049823825001296282</v>
          </cell>
          <cell r="C44" t="str">
            <v>TERM</v>
          </cell>
          <cell r="D44" t="str">
            <v>OE-GSD</v>
          </cell>
        </row>
        <row r="45">
          <cell r="B45" t="str">
            <v>08049823825001300564</v>
          </cell>
          <cell r="C45" t="str">
            <v>TERM</v>
          </cell>
          <cell r="D45" t="str">
            <v>OE-GSD</v>
          </cell>
        </row>
        <row r="46">
          <cell r="B46" t="str">
            <v>08049823825001344434</v>
          </cell>
          <cell r="C46" t="str">
            <v>TERM</v>
          </cell>
          <cell r="D46" t="str">
            <v>OE-GSD</v>
          </cell>
        </row>
        <row r="47">
          <cell r="B47" t="str">
            <v>08049823825001371197</v>
          </cell>
          <cell r="C47" t="str">
            <v>TERM</v>
          </cell>
          <cell r="D47" t="str">
            <v>OE-GSD</v>
          </cell>
        </row>
        <row r="48">
          <cell r="B48" t="str">
            <v>08049823825001371202</v>
          </cell>
          <cell r="C48" t="str">
            <v>TERM</v>
          </cell>
          <cell r="D48" t="str">
            <v>OE-GSD</v>
          </cell>
        </row>
        <row r="49">
          <cell r="B49" t="str">
            <v>08050873961020000593</v>
          </cell>
          <cell r="C49" t="str">
            <v>TERM</v>
          </cell>
          <cell r="D49" t="str">
            <v>CE-GSD</v>
          </cell>
        </row>
        <row r="50">
          <cell r="B50" t="str">
            <v>08050873961020095316</v>
          </cell>
          <cell r="C50" t="str">
            <v>TERM</v>
          </cell>
          <cell r="D50" t="str">
            <v>CE-GSD</v>
          </cell>
        </row>
        <row r="51">
          <cell r="B51" t="str">
            <v>08050873961030005315</v>
          </cell>
          <cell r="C51" t="str">
            <v>TERM</v>
          </cell>
          <cell r="D51" t="str">
            <v>CE-GSD</v>
          </cell>
        </row>
        <row r="52">
          <cell r="B52" t="str">
            <v>08050873961030095319</v>
          </cell>
          <cell r="C52" t="str">
            <v>TERM</v>
          </cell>
          <cell r="D52" t="str">
            <v>CE-GSD</v>
          </cell>
        </row>
        <row r="53">
          <cell r="B53" t="str">
            <v>08050873961040095311</v>
          </cell>
          <cell r="C53" t="str">
            <v>TERM</v>
          </cell>
          <cell r="D53" t="str">
            <v>CE-GSD</v>
          </cell>
        </row>
        <row r="54">
          <cell r="B54" t="str">
            <v>08050873961100000829</v>
          </cell>
          <cell r="C54" t="str">
            <v>TERM</v>
          </cell>
          <cell r="D54" t="str">
            <v>CE-GSD</v>
          </cell>
        </row>
        <row r="55">
          <cell r="B55" t="str">
            <v>08050873961110002545</v>
          </cell>
          <cell r="C55" t="str">
            <v>TERM</v>
          </cell>
          <cell r="D55" t="str">
            <v>CE-GSD</v>
          </cell>
        </row>
        <row r="56">
          <cell r="B56" t="str">
            <v>08050873961120021956</v>
          </cell>
          <cell r="C56" t="str">
            <v>TERM</v>
          </cell>
          <cell r="D56" t="str">
            <v>CE-GSD</v>
          </cell>
        </row>
        <row r="57">
          <cell r="B57" t="str">
            <v>08050873961170094661</v>
          </cell>
          <cell r="C57" t="str">
            <v>TERM</v>
          </cell>
          <cell r="D57" t="str">
            <v>CE-GSD</v>
          </cell>
        </row>
        <row r="58">
          <cell r="B58" t="str">
            <v>08050873961190000799</v>
          </cell>
          <cell r="C58" t="str">
            <v>TERM</v>
          </cell>
          <cell r="D58" t="str">
            <v>CE-GSD</v>
          </cell>
        </row>
        <row r="59">
          <cell r="B59" t="str">
            <v>08050873961210097420</v>
          </cell>
          <cell r="C59" t="str">
            <v>TERM</v>
          </cell>
          <cell r="D59" t="str">
            <v>CE-GSUD</v>
          </cell>
        </row>
        <row r="60">
          <cell r="B60" t="str">
            <v>08050873961220095319</v>
          </cell>
          <cell r="C60" t="str">
            <v>TERM</v>
          </cell>
          <cell r="D60" t="str">
            <v>CE-GSD</v>
          </cell>
        </row>
        <row r="61">
          <cell r="B61" t="str">
            <v>08050873961320023194</v>
          </cell>
          <cell r="C61" t="str">
            <v>TERM</v>
          </cell>
          <cell r="D61" t="str">
            <v>CE-GSD</v>
          </cell>
        </row>
        <row r="62">
          <cell r="B62" t="str">
            <v>08050873961350058377</v>
          </cell>
          <cell r="C62" t="str">
            <v>TERM</v>
          </cell>
          <cell r="D62" t="str">
            <v>CE-GSD</v>
          </cell>
        </row>
        <row r="63">
          <cell r="B63" t="str">
            <v>08050873961360069124</v>
          </cell>
          <cell r="C63" t="str">
            <v>TERM</v>
          </cell>
          <cell r="D63" t="str">
            <v>CE-GSD</v>
          </cell>
        </row>
        <row r="64">
          <cell r="B64" t="str">
            <v>08050873961360073628</v>
          </cell>
          <cell r="C64" t="str">
            <v>TERM</v>
          </cell>
          <cell r="D64" t="str">
            <v>CE-GSD</v>
          </cell>
        </row>
        <row r="65">
          <cell r="B65" t="str">
            <v>08050873961370093412</v>
          </cell>
          <cell r="C65" t="str">
            <v>TERM</v>
          </cell>
          <cell r="D65" t="str">
            <v>CE-GSD</v>
          </cell>
        </row>
        <row r="66">
          <cell r="B66" t="str">
            <v>08050873961380093414</v>
          </cell>
          <cell r="C66" t="str">
            <v>TERM</v>
          </cell>
          <cell r="D66" t="str">
            <v>CE-GSD</v>
          </cell>
        </row>
        <row r="67">
          <cell r="B67" t="str">
            <v>08050873961420022160</v>
          </cell>
          <cell r="C67" t="str">
            <v>TERM</v>
          </cell>
          <cell r="D67" t="str">
            <v>CE-GSD</v>
          </cell>
        </row>
        <row r="68">
          <cell r="B68" t="str">
            <v>08050873961440020530</v>
          </cell>
          <cell r="C68" t="str">
            <v>TERM</v>
          </cell>
          <cell r="D68" t="str">
            <v>CE-GSD</v>
          </cell>
        </row>
        <row r="69">
          <cell r="B69" t="str">
            <v>08050873961520060585</v>
          </cell>
          <cell r="C69" t="str">
            <v>TERM</v>
          </cell>
          <cell r="D69" t="str">
            <v>CE-GSD</v>
          </cell>
        </row>
        <row r="70">
          <cell r="B70" t="str">
            <v>08050873961530022018</v>
          </cell>
          <cell r="C70" t="str">
            <v>TERM</v>
          </cell>
          <cell r="D70" t="str">
            <v>CE-GSD</v>
          </cell>
        </row>
        <row r="71">
          <cell r="B71" t="str">
            <v>08050873961530100122</v>
          </cell>
          <cell r="C71" t="str">
            <v>TERM</v>
          </cell>
          <cell r="D71" t="str">
            <v>CE-GSD</v>
          </cell>
        </row>
        <row r="72">
          <cell r="B72" t="str">
            <v>08050873961550095006</v>
          </cell>
          <cell r="C72" t="str">
            <v>TERM</v>
          </cell>
          <cell r="D72" t="str">
            <v>CE-GSD</v>
          </cell>
        </row>
        <row r="73">
          <cell r="B73" t="str">
            <v>08050873961640093438</v>
          </cell>
          <cell r="C73" t="str">
            <v>TERM</v>
          </cell>
          <cell r="D73" t="str">
            <v>CE-GSD</v>
          </cell>
        </row>
        <row r="74">
          <cell r="B74" t="str">
            <v>08050873961650093445</v>
          </cell>
          <cell r="C74" t="str">
            <v>TERM</v>
          </cell>
          <cell r="D74" t="str">
            <v>CE-GSD</v>
          </cell>
        </row>
        <row r="75">
          <cell r="B75" t="str">
            <v>08050873961760091054</v>
          </cell>
          <cell r="C75" t="str">
            <v>TERM</v>
          </cell>
          <cell r="D75" t="str">
            <v>CE-GSD</v>
          </cell>
        </row>
        <row r="76">
          <cell r="B76" t="str">
            <v>08050873961770000351</v>
          </cell>
          <cell r="C76" t="str">
            <v>TERM</v>
          </cell>
          <cell r="D76" t="str">
            <v>CE-GSD</v>
          </cell>
        </row>
        <row r="77">
          <cell r="B77" t="str">
            <v>08050873961790050335</v>
          </cell>
          <cell r="C77" t="str">
            <v>TERM</v>
          </cell>
          <cell r="D77" t="str">
            <v>CE-GSD</v>
          </cell>
        </row>
        <row r="78">
          <cell r="B78" t="str">
            <v>08050873961890095316</v>
          </cell>
          <cell r="C78" t="str">
            <v>TERM</v>
          </cell>
          <cell r="D78" t="str">
            <v>CE-GSD</v>
          </cell>
        </row>
        <row r="79">
          <cell r="B79" t="str">
            <v>08050873961920095310</v>
          </cell>
          <cell r="C79" t="str">
            <v>TERM</v>
          </cell>
          <cell r="D79" t="str">
            <v>CE-GSD</v>
          </cell>
        </row>
        <row r="80">
          <cell r="B80" t="str">
            <v>08050873961930095312</v>
          </cell>
          <cell r="C80" t="str">
            <v>TERM</v>
          </cell>
          <cell r="D80" t="str">
            <v>CE-GSD</v>
          </cell>
        </row>
        <row r="81">
          <cell r="B81" t="str">
            <v>08050873961950100015</v>
          </cell>
          <cell r="C81" t="str">
            <v>TERM</v>
          </cell>
          <cell r="D81" t="str">
            <v>CE-GSD</v>
          </cell>
        </row>
        <row r="82">
          <cell r="B82" t="str">
            <v>08050873961960091997</v>
          </cell>
          <cell r="C82" t="str">
            <v>TERM</v>
          </cell>
          <cell r="D82" t="str">
            <v>CE-GSD</v>
          </cell>
        </row>
        <row r="83">
          <cell r="B83" t="str">
            <v>08050873961960095310</v>
          </cell>
          <cell r="C83" t="str">
            <v>TERM</v>
          </cell>
          <cell r="D83" t="str">
            <v>CE-GSD</v>
          </cell>
        </row>
        <row r="84">
          <cell r="B84" t="str">
            <v>08050873961970095312</v>
          </cell>
          <cell r="C84" t="str">
            <v>TERM</v>
          </cell>
          <cell r="D84" t="str">
            <v>CE-GSD</v>
          </cell>
        </row>
        <row r="85">
          <cell r="B85" t="str">
            <v>08050873961980095315</v>
          </cell>
          <cell r="C85" t="str">
            <v>TERM</v>
          </cell>
          <cell r="D85" t="str">
            <v>CE-GSD</v>
          </cell>
        </row>
        <row r="86">
          <cell r="B86" t="str">
            <v>08050873961990095317</v>
          </cell>
          <cell r="C86" t="str">
            <v>TERM</v>
          </cell>
          <cell r="D86" t="str">
            <v>CE-GSD</v>
          </cell>
        </row>
        <row r="87">
          <cell r="B87" t="str">
            <v>08050873964000003524</v>
          </cell>
          <cell r="C87" t="str">
            <v>FIN</v>
          </cell>
          <cell r="D87" t="str">
            <v>CE-GSD</v>
          </cell>
        </row>
        <row r="88">
          <cell r="B88" t="str">
            <v>08050873964000012927</v>
          </cell>
          <cell r="C88" t="str">
            <v>TERM</v>
          </cell>
          <cell r="D88" t="str">
            <v>CE-GSD</v>
          </cell>
        </row>
        <row r="89">
          <cell r="B89" t="str">
            <v>08050873964000013415</v>
          </cell>
          <cell r="C89" t="str">
            <v>TERM</v>
          </cell>
          <cell r="D89" t="str">
            <v>CE-GSD</v>
          </cell>
        </row>
        <row r="90">
          <cell r="B90" t="str">
            <v>08050873964000017756</v>
          </cell>
          <cell r="C90" t="str">
            <v>TERM</v>
          </cell>
          <cell r="D90" t="str">
            <v>CE-GSD</v>
          </cell>
        </row>
        <row r="91">
          <cell r="B91" t="str">
            <v>08050873964000020086</v>
          </cell>
          <cell r="C91" t="str">
            <v>TERM</v>
          </cell>
          <cell r="D91" t="str">
            <v>CE-GSD</v>
          </cell>
        </row>
        <row r="92">
          <cell r="B92" t="str">
            <v>08050873965000035842</v>
          </cell>
          <cell r="C92" t="str">
            <v>TERM</v>
          </cell>
          <cell r="D92" t="str">
            <v>CE-POLSD</v>
          </cell>
        </row>
        <row r="93">
          <cell r="B93" t="str">
            <v>08050873965000039579</v>
          </cell>
          <cell r="C93" t="str">
            <v>TERM</v>
          </cell>
          <cell r="D93" t="str">
            <v>CE-POLSD</v>
          </cell>
        </row>
        <row r="94">
          <cell r="B94" t="str">
            <v>08050873965000040067</v>
          </cell>
          <cell r="C94" t="str">
            <v>TERM</v>
          </cell>
          <cell r="D94" t="str">
            <v>CE-POLSD</v>
          </cell>
        </row>
        <row r="95">
          <cell r="B95" t="str">
            <v>08050873965000040069</v>
          </cell>
          <cell r="C95" t="str">
            <v>TERM</v>
          </cell>
          <cell r="D95" t="str">
            <v>CE-POLSD</v>
          </cell>
        </row>
        <row r="96">
          <cell r="B96" t="str">
            <v>08050873965000040074</v>
          </cell>
          <cell r="C96" t="str">
            <v>TERM</v>
          </cell>
          <cell r="D96" t="str">
            <v>CE-POLSD</v>
          </cell>
        </row>
        <row r="97">
          <cell r="B97" t="str">
            <v>08050873965000040149</v>
          </cell>
          <cell r="C97" t="str">
            <v>TERM</v>
          </cell>
          <cell r="D97" t="str">
            <v>CE-POLSD</v>
          </cell>
        </row>
        <row r="98">
          <cell r="B98" t="str">
            <v>08050873965000040277</v>
          </cell>
          <cell r="C98" t="str">
            <v>TERM</v>
          </cell>
          <cell r="D98" t="str">
            <v>CE-POLSD</v>
          </cell>
        </row>
        <row r="99">
          <cell r="B99" t="str">
            <v>08050873965000042095</v>
          </cell>
          <cell r="C99" t="str">
            <v>TERM</v>
          </cell>
          <cell r="D99" t="str">
            <v>CE-POLSD</v>
          </cell>
        </row>
        <row r="100">
          <cell r="B100" t="str">
            <v>08050873965000042235</v>
          </cell>
          <cell r="C100" t="str">
            <v>TERM</v>
          </cell>
          <cell r="D100" t="str">
            <v>CE-POLSD</v>
          </cell>
        </row>
        <row r="101">
          <cell r="B101" t="str">
            <v>08050873965000042389</v>
          </cell>
          <cell r="C101" t="str">
            <v>TERM</v>
          </cell>
          <cell r="D101" t="str">
            <v>CE-POLSD</v>
          </cell>
        </row>
        <row r="102">
          <cell r="B102" t="str">
            <v>08050873965000042713</v>
          </cell>
          <cell r="C102" t="str">
            <v>TERM</v>
          </cell>
          <cell r="D102" t="str">
            <v>CE-POLSD</v>
          </cell>
        </row>
        <row r="103">
          <cell r="B103" t="str">
            <v>08050873965000042739</v>
          </cell>
          <cell r="C103" t="str">
            <v>TERM</v>
          </cell>
          <cell r="D103" t="str">
            <v>CE-POLSD</v>
          </cell>
        </row>
        <row r="104">
          <cell r="B104" t="str">
            <v>08050873965000043135</v>
          </cell>
          <cell r="C104" t="str">
            <v>TERM</v>
          </cell>
          <cell r="D104" t="str">
            <v>CE-POLSD</v>
          </cell>
        </row>
        <row r="105">
          <cell r="B105" t="str">
            <v>08050873965000043493</v>
          </cell>
          <cell r="C105" t="str">
            <v>TERM</v>
          </cell>
          <cell r="D105" t="str">
            <v>CE-POLSD</v>
          </cell>
        </row>
        <row r="106">
          <cell r="B106" t="str">
            <v>08050873965000044461</v>
          </cell>
          <cell r="C106" t="str">
            <v>TERM</v>
          </cell>
          <cell r="D106" t="str">
            <v>CE-POLSD</v>
          </cell>
        </row>
        <row r="107">
          <cell r="B107" t="str">
            <v>08050873965000045453</v>
          </cell>
          <cell r="C107" t="str">
            <v>TERM</v>
          </cell>
          <cell r="D107" t="str">
            <v>CE-POLSD</v>
          </cell>
        </row>
        <row r="108">
          <cell r="B108" t="str">
            <v>08050873965000045569</v>
          </cell>
          <cell r="C108" t="str">
            <v>TERM</v>
          </cell>
          <cell r="D108" t="str">
            <v>CE-POLSD</v>
          </cell>
        </row>
        <row r="109">
          <cell r="B109" t="str">
            <v>08050873965000045616</v>
          </cell>
          <cell r="C109" t="str">
            <v>TERM</v>
          </cell>
          <cell r="D109" t="str">
            <v>CE-POLSD</v>
          </cell>
        </row>
        <row r="110">
          <cell r="B110" t="str">
            <v>08050873965000050750</v>
          </cell>
          <cell r="C110" t="str">
            <v>TERM</v>
          </cell>
          <cell r="D110" t="str">
            <v>CE-POLSD</v>
          </cell>
        </row>
        <row r="111">
          <cell r="B111" t="str">
            <v>08050873965000128729</v>
          </cell>
          <cell r="C111" t="str">
            <v>TERM</v>
          </cell>
          <cell r="D111" t="str">
            <v>CE-GSD</v>
          </cell>
        </row>
        <row r="112">
          <cell r="B112" t="str">
            <v>08050873965000131691</v>
          </cell>
          <cell r="C112" t="str">
            <v>TERM</v>
          </cell>
          <cell r="D112" t="str">
            <v>CE-GSD</v>
          </cell>
        </row>
        <row r="113">
          <cell r="B113" t="str">
            <v>08050873965000138656</v>
          </cell>
          <cell r="C113" t="str">
            <v>TERM</v>
          </cell>
          <cell r="D113" t="str">
            <v>CE-GSD</v>
          </cell>
        </row>
        <row r="114">
          <cell r="B114" t="str">
            <v>08050873965000159108</v>
          </cell>
          <cell r="C114" t="str">
            <v>TERM</v>
          </cell>
          <cell r="D114" t="str">
            <v>CE-GSD</v>
          </cell>
        </row>
        <row r="115">
          <cell r="B115" t="str">
            <v>08050873965000345099</v>
          </cell>
          <cell r="C115" t="str">
            <v>TERM</v>
          </cell>
          <cell r="D115" t="str">
            <v>CE-GSD</v>
          </cell>
        </row>
        <row r="116">
          <cell r="B116" t="str">
            <v>08050873965000360790</v>
          </cell>
          <cell r="C116" t="str">
            <v>TERM</v>
          </cell>
          <cell r="D116" t="str">
            <v>CE-GSD</v>
          </cell>
        </row>
        <row r="117">
          <cell r="B117" t="str">
            <v>08050873965000377926</v>
          </cell>
          <cell r="C117" t="str">
            <v>TERM</v>
          </cell>
          <cell r="D117" t="str">
            <v>CE-STLD</v>
          </cell>
        </row>
        <row r="118">
          <cell r="B118" t="str">
            <v>08050873965000377927</v>
          </cell>
          <cell r="C118" t="str">
            <v>TERM</v>
          </cell>
          <cell r="D118" t="str">
            <v>CE-STLD</v>
          </cell>
        </row>
        <row r="119">
          <cell r="B119" t="str">
            <v>08050873965000377929</v>
          </cell>
          <cell r="C119" t="str">
            <v>TERM</v>
          </cell>
          <cell r="D119" t="str">
            <v>CE-STLD</v>
          </cell>
        </row>
        <row r="120">
          <cell r="B120" t="str">
            <v>08050873965000377931</v>
          </cell>
          <cell r="C120" t="str">
            <v>TERM</v>
          </cell>
          <cell r="D120" t="str">
            <v>CE-STLD</v>
          </cell>
        </row>
        <row r="121">
          <cell r="B121" t="str">
            <v>08050873965000377932</v>
          </cell>
          <cell r="C121" t="str">
            <v>TERM</v>
          </cell>
          <cell r="D121" t="str">
            <v>CE-STLD</v>
          </cell>
        </row>
        <row r="122">
          <cell r="B122" t="str">
            <v>08050873965000377933</v>
          </cell>
          <cell r="C122" t="str">
            <v>TERM</v>
          </cell>
          <cell r="D122" t="str">
            <v>CE-STLD</v>
          </cell>
        </row>
        <row r="123">
          <cell r="B123" t="str">
            <v>08050873965001251534</v>
          </cell>
          <cell r="C123" t="str">
            <v>TERM</v>
          </cell>
          <cell r="D123" t="str">
            <v>CE-TRFD</v>
          </cell>
        </row>
        <row r="124">
          <cell r="B124" t="str">
            <v>08050873965001251535</v>
          </cell>
          <cell r="C124" t="str">
            <v>TERM</v>
          </cell>
          <cell r="D124" t="str">
            <v>CE-TRFD</v>
          </cell>
        </row>
        <row r="125">
          <cell r="B125" t="str">
            <v>08050873965001287111</v>
          </cell>
          <cell r="C125" t="str">
            <v>TERM</v>
          </cell>
          <cell r="D125" t="str">
            <v>CE-GSD</v>
          </cell>
        </row>
        <row r="126">
          <cell r="B126" t="str">
            <v>08050873965001343319</v>
          </cell>
          <cell r="C126" t="str">
            <v>TERM</v>
          </cell>
          <cell r="D126" t="str">
            <v>CE-GPD</v>
          </cell>
        </row>
        <row r="127">
          <cell r="B127" t="str">
            <v>08050873965001352315</v>
          </cell>
          <cell r="C127" t="str">
            <v>TERM</v>
          </cell>
          <cell r="D127" t="str">
            <v>CE-GSD</v>
          </cell>
        </row>
        <row r="128">
          <cell r="B128" t="str">
            <v>08050873965001355366</v>
          </cell>
          <cell r="C128" t="str">
            <v>TERM</v>
          </cell>
          <cell r="D128" t="str">
            <v>CE-GSD</v>
          </cell>
        </row>
        <row r="129">
          <cell r="B129" t="str">
            <v>08050873965001359649</v>
          </cell>
          <cell r="C129" t="str">
            <v>TERM</v>
          </cell>
          <cell r="D129" t="str">
            <v>CE-GSD</v>
          </cell>
        </row>
        <row r="130">
          <cell r="B130" t="str">
            <v>08050873965001368161</v>
          </cell>
          <cell r="C130" t="str">
            <v>TERM</v>
          </cell>
          <cell r="D130" t="str">
            <v>CE-GSD</v>
          </cell>
        </row>
        <row r="131">
          <cell r="B131" t="str">
            <v>08050873965001416795</v>
          </cell>
          <cell r="C131" t="str">
            <v>TERM</v>
          </cell>
          <cell r="D131" t="str">
            <v>CE-GSD</v>
          </cell>
        </row>
        <row r="132">
          <cell r="B132" t="str">
            <v>08050873965001416796</v>
          </cell>
          <cell r="C132" t="str">
            <v>TERM</v>
          </cell>
          <cell r="D132" t="str">
            <v>CE-GSD</v>
          </cell>
        </row>
        <row r="133">
          <cell r="B133" t="str">
            <v>08050873965001452442</v>
          </cell>
          <cell r="C133" t="str">
            <v>TERM</v>
          </cell>
          <cell r="D133" t="str">
            <v>CE-GSD</v>
          </cell>
        </row>
        <row r="134">
          <cell r="B134" t="str">
            <v>08050873965001452443</v>
          </cell>
          <cell r="C134" t="str">
            <v>TERM</v>
          </cell>
          <cell r="D134" t="str">
            <v>CE-GSD</v>
          </cell>
        </row>
        <row r="135">
          <cell r="B135" t="str">
            <v>08050873965001452446</v>
          </cell>
          <cell r="C135" t="str">
            <v>TERM</v>
          </cell>
          <cell r="D135" t="str">
            <v>CE-GSD</v>
          </cell>
        </row>
        <row r="136">
          <cell r="B136" t="str">
            <v>08050873965001452824</v>
          </cell>
          <cell r="C136" t="str">
            <v>TERM</v>
          </cell>
          <cell r="D136" t="str">
            <v>CE-GSD</v>
          </cell>
        </row>
        <row r="137">
          <cell r="B137" t="str">
            <v>08050873981030065371</v>
          </cell>
          <cell r="C137" t="str">
            <v>TERM</v>
          </cell>
          <cell r="D137" t="str">
            <v>CE-GSD</v>
          </cell>
        </row>
        <row r="138">
          <cell r="B138" t="str">
            <v>08050873981050032036</v>
          </cell>
          <cell r="C138" t="str">
            <v>TERM</v>
          </cell>
          <cell r="D138" t="str">
            <v>CE-GSD</v>
          </cell>
        </row>
        <row r="139">
          <cell r="B139" t="str">
            <v>08050873981050032040</v>
          </cell>
          <cell r="C139" t="str">
            <v>TERM</v>
          </cell>
          <cell r="D139" t="str">
            <v>CE-GSD</v>
          </cell>
        </row>
        <row r="140">
          <cell r="B140" t="str">
            <v>08050873981050032069</v>
          </cell>
          <cell r="C140" t="str">
            <v>TERM</v>
          </cell>
          <cell r="D140" t="str">
            <v>CE-GSD</v>
          </cell>
        </row>
        <row r="141">
          <cell r="B141" t="str">
            <v>08050873981050095314</v>
          </cell>
          <cell r="C141" t="str">
            <v>TERM</v>
          </cell>
          <cell r="D141" t="str">
            <v>CE-GSD</v>
          </cell>
        </row>
        <row r="142">
          <cell r="B142" t="str">
            <v>08050873981060093025</v>
          </cell>
          <cell r="C142" t="str">
            <v>TERM</v>
          </cell>
          <cell r="D142" t="str">
            <v>CE-GSD</v>
          </cell>
        </row>
        <row r="143">
          <cell r="B143" t="str">
            <v>08050873981070095319</v>
          </cell>
          <cell r="C143" t="str">
            <v>TERM</v>
          </cell>
          <cell r="D143" t="str">
            <v>CE-GSD</v>
          </cell>
        </row>
        <row r="144">
          <cell r="B144" t="str">
            <v>08050873981100000139</v>
          </cell>
          <cell r="C144" t="str">
            <v>TERM</v>
          </cell>
          <cell r="D144" t="str">
            <v>CE-GSD</v>
          </cell>
        </row>
        <row r="145">
          <cell r="B145" t="str">
            <v>08050873981130091010</v>
          </cell>
          <cell r="C145" t="str">
            <v>TERM</v>
          </cell>
          <cell r="D145" t="str">
            <v>CE-STLD</v>
          </cell>
        </row>
        <row r="146">
          <cell r="B146" t="str">
            <v>08050873981180020216</v>
          </cell>
          <cell r="C146" t="str">
            <v>TERM</v>
          </cell>
          <cell r="D146" t="str">
            <v>CE-GSD</v>
          </cell>
        </row>
        <row r="147">
          <cell r="B147" t="str">
            <v>08050873981230100522</v>
          </cell>
          <cell r="C147" t="str">
            <v>TERM</v>
          </cell>
          <cell r="D147" t="str">
            <v>CE-GSD</v>
          </cell>
        </row>
        <row r="148">
          <cell r="B148" t="str">
            <v>08050873981260077453</v>
          </cell>
          <cell r="C148" t="str">
            <v>TERM</v>
          </cell>
          <cell r="D148" t="str">
            <v>CE-GSD</v>
          </cell>
        </row>
        <row r="149">
          <cell r="B149" t="str">
            <v>08050873981260077467</v>
          </cell>
          <cell r="C149" t="str">
            <v>TERM</v>
          </cell>
          <cell r="D149" t="str">
            <v>CE-GSD</v>
          </cell>
        </row>
        <row r="150">
          <cell r="B150" t="str">
            <v>08050873981260077772</v>
          </cell>
          <cell r="C150" t="str">
            <v>TERM</v>
          </cell>
          <cell r="D150" t="str">
            <v>CE-GSD</v>
          </cell>
        </row>
        <row r="151">
          <cell r="B151" t="str">
            <v>08050873981410031044</v>
          </cell>
          <cell r="C151" t="str">
            <v>TERM</v>
          </cell>
          <cell r="D151" t="str">
            <v>CE-GSD</v>
          </cell>
        </row>
        <row r="152">
          <cell r="B152" t="str">
            <v>08050873981450101289</v>
          </cell>
          <cell r="C152" t="str">
            <v>TERM</v>
          </cell>
          <cell r="D152" t="str">
            <v>CE-GSD</v>
          </cell>
        </row>
        <row r="153">
          <cell r="B153" t="str">
            <v>08050873981500001298</v>
          </cell>
          <cell r="C153" t="str">
            <v>TERM</v>
          </cell>
          <cell r="D153" t="str">
            <v>CE-GSUD</v>
          </cell>
        </row>
        <row r="154">
          <cell r="B154" t="str">
            <v>08050873981510001290</v>
          </cell>
          <cell r="C154" t="str">
            <v>TERM</v>
          </cell>
          <cell r="D154" t="str">
            <v>CE-GSD</v>
          </cell>
        </row>
        <row r="155">
          <cell r="B155" t="str">
            <v>08050873981550092794</v>
          </cell>
          <cell r="C155" t="str">
            <v>TERM</v>
          </cell>
          <cell r="D155" t="str">
            <v>CE-GSD</v>
          </cell>
        </row>
        <row r="156">
          <cell r="B156" t="str">
            <v>08050873981580000877</v>
          </cell>
          <cell r="C156" t="str">
            <v>TERM</v>
          </cell>
          <cell r="D156" t="str">
            <v>CE-GSD</v>
          </cell>
        </row>
        <row r="157">
          <cell r="B157" t="str">
            <v>08050873981610000177</v>
          </cell>
          <cell r="C157" t="str">
            <v>TERM</v>
          </cell>
          <cell r="D157" t="str">
            <v>CE-GSD</v>
          </cell>
        </row>
        <row r="158">
          <cell r="B158" t="str">
            <v>08050873981680007701</v>
          </cell>
          <cell r="C158" t="str">
            <v>TERM</v>
          </cell>
          <cell r="D158" t="str">
            <v>CE-GSD</v>
          </cell>
        </row>
        <row r="159">
          <cell r="B159" t="str">
            <v>08050873981680031448</v>
          </cell>
          <cell r="C159" t="str">
            <v>TERM</v>
          </cell>
          <cell r="D159" t="str">
            <v>CE-GSD</v>
          </cell>
        </row>
        <row r="160">
          <cell r="B160" t="str">
            <v>08050873981680062712</v>
          </cell>
          <cell r="C160" t="str">
            <v>TERM</v>
          </cell>
          <cell r="D160" t="str">
            <v>CE-GSD</v>
          </cell>
        </row>
        <row r="161">
          <cell r="B161" t="str">
            <v>08050873981730095470</v>
          </cell>
          <cell r="C161" t="str">
            <v>TERM</v>
          </cell>
          <cell r="D161" t="str">
            <v>CE-GSD</v>
          </cell>
        </row>
        <row r="162">
          <cell r="B162" t="str">
            <v>08050873981760056859</v>
          </cell>
          <cell r="C162" t="str">
            <v>FIN</v>
          </cell>
          <cell r="D162" t="str">
            <v>CE-GSD</v>
          </cell>
        </row>
        <row r="163">
          <cell r="B163" t="str">
            <v>08050873981760056863</v>
          </cell>
          <cell r="C163" t="str">
            <v>FIN</v>
          </cell>
          <cell r="D163" t="str">
            <v>CE-GSD</v>
          </cell>
        </row>
        <row r="164">
          <cell r="B164" t="str">
            <v>08050873981760056878</v>
          </cell>
          <cell r="C164" t="str">
            <v>FIN</v>
          </cell>
          <cell r="D164" t="str">
            <v>CE-GSD</v>
          </cell>
        </row>
        <row r="165">
          <cell r="B165" t="str">
            <v>08050873981770000859</v>
          </cell>
          <cell r="C165" t="str">
            <v>TERM</v>
          </cell>
          <cell r="D165" t="str">
            <v>CE-GSD</v>
          </cell>
        </row>
        <row r="166">
          <cell r="B166" t="str">
            <v>08050873981910097824</v>
          </cell>
          <cell r="C166" t="str">
            <v>TERM</v>
          </cell>
          <cell r="D166" t="str">
            <v>CE-GSD</v>
          </cell>
        </row>
        <row r="167">
          <cell r="B167" t="str">
            <v>08050873981970000871</v>
          </cell>
          <cell r="C167" t="str">
            <v>TERM</v>
          </cell>
          <cell r="D167" t="str">
            <v>CE-GSD</v>
          </cell>
        </row>
        <row r="168">
          <cell r="B168" t="str">
            <v>08050873981980000873</v>
          </cell>
          <cell r="C168" t="str">
            <v>TERM</v>
          </cell>
          <cell r="D168" t="str">
            <v>CE-GSD</v>
          </cell>
        </row>
        <row r="169">
          <cell r="B169" t="str">
            <v>08050873984000008909</v>
          </cell>
          <cell r="C169" t="str">
            <v>TERM</v>
          </cell>
          <cell r="D169" t="str">
            <v>CE-GPD</v>
          </cell>
        </row>
        <row r="170">
          <cell r="B170" t="str">
            <v>08050873985000033842</v>
          </cell>
          <cell r="C170" t="str">
            <v>TERM</v>
          </cell>
          <cell r="D170" t="str">
            <v>CE-POLSD</v>
          </cell>
        </row>
        <row r="171">
          <cell r="B171" t="str">
            <v>08050873985000036806</v>
          </cell>
          <cell r="C171" t="str">
            <v>TERM</v>
          </cell>
          <cell r="D171" t="str">
            <v>CE-GSD</v>
          </cell>
        </row>
        <row r="172">
          <cell r="B172" t="str">
            <v>08050873985000036807</v>
          </cell>
          <cell r="C172" t="str">
            <v>TERM</v>
          </cell>
          <cell r="D172" t="str">
            <v>CE-POLSD</v>
          </cell>
        </row>
        <row r="173">
          <cell r="B173" t="str">
            <v>08050873985000036888</v>
          </cell>
          <cell r="C173" t="str">
            <v>TERM</v>
          </cell>
          <cell r="D173" t="str">
            <v>CE-POLSD</v>
          </cell>
        </row>
        <row r="174">
          <cell r="B174" t="str">
            <v>08050873985000039752</v>
          </cell>
          <cell r="C174" t="str">
            <v>TERM</v>
          </cell>
          <cell r="D174" t="str">
            <v>CE-POLSD</v>
          </cell>
        </row>
        <row r="175">
          <cell r="B175" t="str">
            <v>08050873985000039795</v>
          </cell>
          <cell r="C175" t="str">
            <v>TERM</v>
          </cell>
          <cell r="D175" t="str">
            <v>CE-POLSD</v>
          </cell>
        </row>
        <row r="176">
          <cell r="B176" t="str">
            <v>08050873985000039803</v>
          </cell>
          <cell r="C176" t="str">
            <v>TERM</v>
          </cell>
          <cell r="D176" t="str">
            <v>CE-POLSD</v>
          </cell>
        </row>
        <row r="177">
          <cell r="B177" t="str">
            <v>08050873985000040279</v>
          </cell>
          <cell r="C177" t="str">
            <v>TERM</v>
          </cell>
          <cell r="D177" t="str">
            <v>CE-POLSD</v>
          </cell>
        </row>
        <row r="178">
          <cell r="B178" t="str">
            <v>08050873985000040280</v>
          </cell>
          <cell r="C178" t="str">
            <v>TERM</v>
          </cell>
          <cell r="D178" t="str">
            <v>CE-POLSD</v>
          </cell>
        </row>
        <row r="179">
          <cell r="B179" t="str">
            <v>08050873985000040428</v>
          </cell>
          <cell r="C179" t="str">
            <v>TERM</v>
          </cell>
          <cell r="D179" t="str">
            <v>CE-POLSD</v>
          </cell>
        </row>
        <row r="180">
          <cell r="B180" t="str">
            <v>08050873985000040467</v>
          </cell>
          <cell r="C180" t="str">
            <v>TERM</v>
          </cell>
          <cell r="D180" t="str">
            <v>CE-POLSD</v>
          </cell>
        </row>
        <row r="181">
          <cell r="B181" t="str">
            <v>08050873985000040548</v>
          </cell>
          <cell r="C181" t="str">
            <v>TERM</v>
          </cell>
          <cell r="D181" t="str">
            <v>CE-POLSD</v>
          </cell>
        </row>
        <row r="182">
          <cell r="B182" t="str">
            <v>08050873985000040555</v>
          </cell>
          <cell r="C182" t="str">
            <v>TERM</v>
          </cell>
          <cell r="D182" t="str">
            <v>CE-POLSD</v>
          </cell>
        </row>
        <row r="183">
          <cell r="B183" t="str">
            <v>08050873985000040596</v>
          </cell>
          <cell r="C183" t="str">
            <v>TERM</v>
          </cell>
          <cell r="D183" t="str">
            <v>CE-POLSD</v>
          </cell>
        </row>
        <row r="184">
          <cell r="B184" t="str">
            <v>08050873985000040638</v>
          </cell>
          <cell r="C184" t="str">
            <v>TERM</v>
          </cell>
          <cell r="D184" t="str">
            <v>CE-POLSD</v>
          </cell>
        </row>
        <row r="185">
          <cell r="B185" t="str">
            <v>08050873985000040864</v>
          </cell>
          <cell r="C185" t="str">
            <v>TERM</v>
          </cell>
          <cell r="D185" t="str">
            <v>CE-POLSD</v>
          </cell>
        </row>
        <row r="186">
          <cell r="B186" t="str">
            <v>08050873985000040932</v>
          </cell>
          <cell r="C186" t="str">
            <v>TERM</v>
          </cell>
          <cell r="D186" t="str">
            <v>CE-POLSD</v>
          </cell>
        </row>
        <row r="187">
          <cell r="B187" t="str">
            <v>08050873985000040934</v>
          </cell>
          <cell r="C187" t="str">
            <v>TERM</v>
          </cell>
          <cell r="D187" t="str">
            <v>CE-POLSD</v>
          </cell>
        </row>
        <row r="188">
          <cell r="B188" t="str">
            <v>08050873985000041412</v>
          </cell>
          <cell r="C188" t="str">
            <v>TERM</v>
          </cell>
          <cell r="D188" t="str">
            <v>CE-POLSD</v>
          </cell>
        </row>
        <row r="189">
          <cell r="B189" t="str">
            <v>08050873985000041460</v>
          </cell>
          <cell r="C189" t="str">
            <v>TERM</v>
          </cell>
          <cell r="D189" t="str">
            <v>CE-POLSD</v>
          </cell>
        </row>
        <row r="190">
          <cell r="B190" t="str">
            <v>08050873985000041554</v>
          </cell>
          <cell r="C190" t="str">
            <v>TERM</v>
          </cell>
          <cell r="D190" t="str">
            <v>CE-POLSD</v>
          </cell>
        </row>
        <row r="191">
          <cell r="B191" t="str">
            <v>08050873985000041684</v>
          </cell>
          <cell r="C191" t="str">
            <v>TERM</v>
          </cell>
          <cell r="D191" t="str">
            <v>CE-POLSD</v>
          </cell>
        </row>
        <row r="192">
          <cell r="B192" t="str">
            <v>08050873985000042174</v>
          </cell>
          <cell r="C192" t="str">
            <v>TERM</v>
          </cell>
          <cell r="D192" t="str">
            <v>CE-POLSD</v>
          </cell>
        </row>
        <row r="193">
          <cell r="B193" t="str">
            <v>08050873985000042523</v>
          </cell>
          <cell r="C193" t="str">
            <v>TERM</v>
          </cell>
          <cell r="D193" t="str">
            <v>CE-POLSD</v>
          </cell>
        </row>
        <row r="194">
          <cell r="B194" t="str">
            <v>08050873985000042572</v>
          </cell>
          <cell r="C194" t="str">
            <v>TERM</v>
          </cell>
          <cell r="D194" t="str">
            <v>CE-POLSD</v>
          </cell>
        </row>
        <row r="195">
          <cell r="B195" t="str">
            <v>08050873985000043212</v>
          </cell>
          <cell r="C195" t="str">
            <v>TERM</v>
          </cell>
          <cell r="D195" t="str">
            <v>CE-POLSD</v>
          </cell>
        </row>
        <row r="196">
          <cell r="B196" t="str">
            <v>08050873985000043330</v>
          </cell>
          <cell r="C196" t="str">
            <v>TERM</v>
          </cell>
          <cell r="D196" t="str">
            <v>CE-POLSD</v>
          </cell>
        </row>
        <row r="197">
          <cell r="B197" t="str">
            <v>08050873985000043459</v>
          </cell>
          <cell r="C197" t="str">
            <v>TERM</v>
          </cell>
          <cell r="D197" t="str">
            <v>CE-POLSD</v>
          </cell>
        </row>
        <row r="198">
          <cell r="B198" t="str">
            <v>08050873985000043630</v>
          </cell>
          <cell r="C198" t="str">
            <v>TERM</v>
          </cell>
          <cell r="D198" t="str">
            <v>CE-POLSD</v>
          </cell>
        </row>
        <row r="199">
          <cell r="B199" t="str">
            <v>08050873985000043810</v>
          </cell>
          <cell r="C199" t="str">
            <v>TERM</v>
          </cell>
          <cell r="D199" t="str">
            <v>CE-POLSD</v>
          </cell>
        </row>
        <row r="200">
          <cell r="B200" t="str">
            <v>08050873985000043826</v>
          </cell>
          <cell r="C200" t="str">
            <v>TERM</v>
          </cell>
          <cell r="D200" t="str">
            <v>CE-POLSD</v>
          </cell>
        </row>
        <row r="201">
          <cell r="B201" t="str">
            <v>08050873985000043841</v>
          </cell>
          <cell r="C201" t="str">
            <v>TERM</v>
          </cell>
          <cell r="D201" t="str">
            <v>CE-POLSD</v>
          </cell>
        </row>
        <row r="202">
          <cell r="B202" t="str">
            <v>08050873985000043842</v>
          </cell>
          <cell r="C202" t="str">
            <v>TERM</v>
          </cell>
          <cell r="D202" t="str">
            <v>CE-POLSD</v>
          </cell>
        </row>
        <row r="203">
          <cell r="B203" t="str">
            <v>08050873985000044039</v>
          </cell>
          <cell r="C203" t="str">
            <v>TERM</v>
          </cell>
          <cell r="D203" t="str">
            <v>CE-POLSD</v>
          </cell>
        </row>
        <row r="204">
          <cell r="B204" t="str">
            <v>08050873985000045009</v>
          </cell>
          <cell r="C204" t="str">
            <v>TERM</v>
          </cell>
          <cell r="D204" t="str">
            <v>CE-POLSD</v>
          </cell>
        </row>
        <row r="205">
          <cell r="B205" t="str">
            <v>08050873985000045057</v>
          </cell>
          <cell r="C205" t="str">
            <v>TERM</v>
          </cell>
          <cell r="D205" t="str">
            <v>CE-POLSD</v>
          </cell>
        </row>
        <row r="206">
          <cell r="B206" t="str">
            <v>08050873985000046004</v>
          </cell>
          <cell r="C206" t="str">
            <v>TERM</v>
          </cell>
          <cell r="D206" t="str">
            <v>CE-POLSD</v>
          </cell>
        </row>
        <row r="207">
          <cell r="B207" t="str">
            <v>08050873985000075470</v>
          </cell>
          <cell r="C207" t="str">
            <v>TERM</v>
          </cell>
          <cell r="D207" t="str">
            <v>CE-TRFD</v>
          </cell>
        </row>
        <row r="208">
          <cell r="B208" t="str">
            <v>08050873985000226184</v>
          </cell>
          <cell r="C208" t="str">
            <v>TERM</v>
          </cell>
          <cell r="D208" t="str">
            <v>CE-GSD</v>
          </cell>
        </row>
        <row r="209">
          <cell r="B209" t="str">
            <v>08050873985000230004</v>
          </cell>
          <cell r="C209" t="str">
            <v>TERM</v>
          </cell>
          <cell r="D209" t="str">
            <v>CE-POLSD</v>
          </cell>
        </row>
        <row r="210">
          <cell r="B210" t="str">
            <v>08050873985000238031</v>
          </cell>
          <cell r="C210" t="str">
            <v>TERM</v>
          </cell>
          <cell r="D210" t="str">
            <v>CE-GSD</v>
          </cell>
        </row>
        <row r="211">
          <cell r="B211" t="str">
            <v>08050873985000295786</v>
          </cell>
          <cell r="C211" t="str">
            <v>TERM</v>
          </cell>
          <cell r="D211" t="str">
            <v>CE-POLSD</v>
          </cell>
        </row>
        <row r="212">
          <cell r="B212" t="str">
            <v>08050873985000310676</v>
          </cell>
          <cell r="C212" t="str">
            <v>TERM</v>
          </cell>
          <cell r="D212" t="str">
            <v>CE-GSD</v>
          </cell>
        </row>
        <row r="213">
          <cell r="B213" t="str">
            <v>08050873985000352227</v>
          </cell>
          <cell r="C213" t="str">
            <v>TERM</v>
          </cell>
          <cell r="D213" t="str">
            <v>CE-GSD</v>
          </cell>
        </row>
        <row r="214">
          <cell r="B214" t="str">
            <v>08050873985000369436</v>
          </cell>
          <cell r="C214" t="str">
            <v>TERM</v>
          </cell>
          <cell r="D214" t="str">
            <v>CE-GSD</v>
          </cell>
        </row>
        <row r="215">
          <cell r="B215" t="str">
            <v>08050873985000373315</v>
          </cell>
          <cell r="C215" t="str">
            <v>TERM</v>
          </cell>
          <cell r="D215" t="str">
            <v>CE-GSD</v>
          </cell>
        </row>
        <row r="216">
          <cell r="B216" t="str">
            <v>08050873985001304412</v>
          </cell>
          <cell r="C216" t="str">
            <v>TERM</v>
          </cell>
          <cell r="D216" t="str">
            <v>CE-POLSD</v>
          </cell>
        </row>
        <row r="217">
          <cell r="B217" t="str">
            <v>08051151310000495627</v>
          </cell>
          <cell r="C217" t="str">
            <v>TERM</v>
          </cell>
          <cell r="D217" t="str">
            <v>OE-GSD</v>
          </cell>
        </row>
        <row r="218">
          <cell r="B218" t="str">
            <v>08051151310000496545</v>
          </cell>
          <cell r="C218" t="str">
            <v>TERM</v>
          </cell>
          <cell r="D218" t="str">
            <v>OE-GSD</v>
          </cell>
        </row>
        <row r="219">
          <cell r="B219" t="str">
            <v>08051151310001384156</v>
          </cell>
          <cell r="C219" t="str">
            <v>TERM</v>
          </cell>
          <cell r="D219" t="str">
            <v>OE-GPD</v>
          </cell>
        </row>
        <row r="220">
          <cell r="B220" t="str">
            <v>08051151310001506433</v>
          </cell>
          <cell r="C220" t="str">
            <v>TERM</v>
          </cell>
          <cell r="D220" t="str">
            <v>OE-GSD</v>
          </cell>
        </row>
        <row r="221">
          <cell r="B221" t="str">
            <v>08051152010000523941</v>
          </cell>
          <cell r="C221" t="str">
            <v>FIN</v>
          </cell>
          <cell r="D221" t="str">
            <v>OE-GSD</v>
          </cell>
        </row>
        <row r="222">
          <cell r="B222" t="str">
            <v>08051152015000375729</v>
          </cell>
          <cell r="C222" t="str">
            <v>TERM</v>
          </cell>
          <cell r="D222" t="str">
            <v>OE-GSD</v>
          </cell>
        </row>
        <row r="223">
          <cell r="B223" t="str">
            <v>08051153045000389492</v>
          </cell>
          <cell r="C223" t="str">
            <v>TERM</v>
          </cell>
          <cell r="D223" t="str">
            <v>CE-GSD</v>
          </cell>
        </row>
        <row r="224">
          <cell r="B224" t="str">
            <v>08051153045000389499</v>
          </cell>
          <cell r="C224" t="str">
            <v>TERM</v>
          </cell>
          <cell r="D224" t="str">
            <v>CE-GSD</v>
          </cell>
        </row>
        <row r="225">
          <cell r="B225" t="str">
            <v>08051153045000391249</v>
          </cell>
          <cell r="C225" t="str">
            <v>TERM</v>
          </cell>
          <cell r="D225" t="str">
            <v>CE-GSD</v>
          </cell>
        </row>
        <row r="226">
          <cell r="B226" t="str">
            <v>08051154105000389496</v>
          </cell>
          <cell r="C226" t="str">
            <v>TERM</v>
          </cell>
          <cell r="D226" t="str">
            <v>CE-GSD</v>
          </cell>
        </row>
        <row r="227">
          <cell r="B227" t="str">
            <v>08051154105000389498</v>
          </cell>
          <cell r="C227" t="str">
            <v>TERM</v>
          </cell>
          <cell r="D227" t="str">
            <v>CE-GSD</v>
          </cell>
        </row>
        <row r="228">
          <cell r="B228" t="str">
            <v>08051154105001244243</v>
          </cell>
          <cell r="C228" t="str">
            <v>TERM</v>
          </cell>
          <cell r="D228" t="str">
            <v>CE-GSD</v>
          </cell>
        </row>
        <row r="229">
          <cell r="B229" t="str">
            <v>08051154105001368160</v>
          </cell>
          <cell r="C229" t="str">
            <v>TERM</v>
          </cell>
          <cell r="D229" t="str">
            <v>CE-GSD</v>
          </cell>
        </row>
        <row r="230">
          <cell r="B230" t="str">
            <v>08051169995001248511</v>
          </cell>
          <cell r="C230" t="str">
            <v>TERM</v>
          </cell>
          <cell r="D230" t="str">
            <v>CE-GSD</v>
          </cell>
        </row>
        <row r="231">
          <cell r="B231" t="str">
            <v>08051169995001248512</v>
          </cell>
          <cell r="C231" t="str">
            <v>TERM</v>
          </cell>
          <cell r="D231" t="str">
            <v>CE-GSD</v>
          </cell>
        </row>
        <row r="232">
          <cell r="B232" t="str">
            <v>08051169995001248515</v>
          </cell>
          <cell r="C232" t="str">
            <v>TERM</v>
          </cell>
          <cell r="D232" t="str">
            <v>CE-GSD</v>
          </cell>
        </row>
        <row r="233">
          <cell r="B233" t="str">
            <v>08051169995001248516</v>
          </cell>
          <cell r="C233" t="str">
            <v>TERM</v>
          </cell>
          <cell r="D233" t="str">
            <v>CE-GSD</v>
          </cell>
        </row>
        <row r="234">
          <cell r="B234" t="str">
            <v>08051169995001249402</v>
          </cell>
          <cell r="C234" t="str">
            <v>TERM</v>
          </cell>
          <cell r="D234" t="str">
            <v>CE-GSD</v>
          </cell>
        </row>
        <row r="235">
          <cell r="B235" t="str">
            <v>08051169995001249411</v>
          </cell>
          <cell r="C235" t="str">
            <v>TERM</v>
          </cell>
          <cell r="D235" t="str">
            <v>CE-GSD</v>
          </cell>
        </row>
        <row r="236">
          <cell r="B236" t="str">
            <v>08051169995001249416</v>
          </cell>
          <cell r="C236" t="str">
            <v>TERM</v>
          </cell>
          <cell r="D236" t="str">
            <v>CE-GSD</v>
          </cell>
        </row>
        <row r="237">
          <cell r="B237" t="str">
            <v>08051169995001249419</v>
          </cell>
          <cell r="C237" t="str">
            <v>TERM</v>
          </cell>
          <cell r="D237" t="str">
            <v>CE-GSD</v>
          </cell>
        </row>
        <row r="238">
          <cell r="B238" t="str">
            <v>08051169995001249438</v>
          </cell>
          <cell r="C238" t="str">
            <v>TERM</v>
          </cell>
          <cell r="D238" t="str">
            <v>CE-GSD</v>
          </cell>
        </row>
        <row r="239">
          <cell r="B239" t="str">
            <v>08051169995001249440</v>
          </cell>
          <cell r="C239" t="str">
            <v>TERM</v>
          </cell>
          <cell r="D239" t="str">
            <v>CE-GSD</v>
          </cell>
        </row>
        <row r="240">
          <cell r="B240" t="str">
            <v>08051169995001249443</v>
          </cell>
          <cell r="C240" t="str">
            <v>TERM</v>
          </cell>
          <cell r="D240" t="str">
            <v>CE-GSD</v>
          </cell>
        </row>
        <row r="241">
          <cell r="B241" t="str">
            <v>08051169995001249449</v>
          </cell>
          <cell r="C241" t="str">
            <v>FIN</v>
          </cell>
          <cell r="D241" t="str">
            <v>CE-GSD</v>
          </cell>
        </row>
        <row r="242">
          <cell r="B242" t="str">
            <v>08051169995001249451</v>
          </cell>
          <cell r="C242" t="str">
            <v>FIN</v>
          </cell>
          <cell r="D242" t="str">
            <v>CE-GSD</v>
          </cell>
        </row>
        <row r="243">
          <cell r="B243" t="str">
            <v>08051169995001249456</v>
          </cell>
          <cell r="C243" t="str">
            <v>FIN</v>
          </cell>
          <cell r="D243" t="str">
            <v>CE-GSD</v>
          </cell>
        </row>
        <row r="244">
          <cell r="B244" t="str">
            <v>08051169995001249457</v>
          </cell>
          <cell r="C244" t="str">
            <v>FIN</v>
          </cell>
          <cell r="D244" t="str">
            <v>CE-GSD</v>
          </cell>
        </row>
        <row r="245">
          <cell r="B245" t="str">
            <v>08051169995001249527</v>
          </cell>
          <cell r="C245" t="str">
            <v>TERM</v>
          </cell>
          <cell r="D245" t="str">
            <v>CE-GSD</v>
          </cell>
        </row>
        <row r="246">
          <cell r="B246" t="str">
            <v>08051169995001249530</v>
          </cell>
          <cell r="C246" t="str">
            <v>FIN</v>
          </cell>
          <cell r="D246" t="str">
            <v>CE-GSD</v>
          </cell>
        </row>
        <row r="247">
          <cell r="B247" t="str">
            <v>08051169995001249531</v>
          </cell>
          <cell r="C247" t="str">
            <v>TERM</v>
          </cell>
          <cell r="D247" t="str">
            <v>CE-GSD</v>
          </cell>
        </row>
        <row r="248">
          <cell r="B248" t="str">
            <v>08051169995001249559</v>
          </cell>
          <cell r="C248" t="str">
            <v>TERM</v>
          </cell>
          <cell r="D248" t="str">
            <v>CE-GSD</v>
          </cell>
        </row>
        <row r="249">
          <cell r="B249" t="str">
            <v>08051169995001249561</v>
          </cell>
          <cell r="C249" t="str">
            <v>TERM</v>
          </cell>
          <cell r="D249" t="str">
            <v>CE-GSD</v>
          </cell>
        </row>
        <row r="250">
          <cell r="B250" t="str">
            <v>08051169995001250234</v>
          </cell>
          <cell r="C250" t="str">
            <v>TERM</v>
          </cell>
          <cell r="D250" t="str">
            <v>CE-GSD</v>
          </cell>
        </row>
        <row r="251">
          <cell r="B251" t="str">
            <v>08051169995001250235</v>
          </cell>
          <cell r="C251" t="str">
            <v>TERM</v>
          </cell>
          <cell r="D251" t="str">
            <v>CE-GSD</v>
          </cell>
        </row>
        <row r="252">
          <cell r="B252" t="str">
            <v>08051169995001250239</v>
          </cell>
          <cell r="C252" t="str">
            <v>TERM</v>
          </cell>
          <cell r="D252" t="str">
            <v>CE-GSD</v>
          </cell>
        </row>
        <row r="253">
          <cell r="B253" t="str">
            <v>08051169995001250240</v>
          </cell>
          <cell r="C253" t="str">
            <v>TERM</v>
          </cell>
          <cell r="D253" t="str">
            <v>CE-GSD</v>
          </cell>
        </row>
        <row r="254">
          <cell r="B254" t="str">
            <v>08051169995001250254</v>
          </cell>
          <cell r="C254" t="str">
            <v>TERM</v>
          </cell>
          <cell r="D254" t="str">
            <v>CE-GSD</v>
          </cell>
        </row>
        <row r="255">
          <cell r="B255" t="str">
            <v>08051169995001250255</v>
          </cell>
          <cell r="C255" t="str">
            <v>TERM</v>
          </cell>
          <cell r="D255" t="str">
            <v>CE-GSD</v>
          </cell>
        </row>
        <row r="256">
          <cell r="B256" t="str">
            <v>08051169995001250262</v>
          </cell>
          <cell r="C256" t="str">
            <v>TERM</v>
          </cell>
          <cell r="D256" t="str">
            <v>CE-GSD</v>
          </cell>
        </row>
        <row r="257">
          <cell r="B257" t="str">
            <v>08051169995001250263</v>
          </cell>
          <cell r="C257" t="str">
            <v>TERM</v>
          </cell>
          <cell r="D257" t="str">
            <v>CE-GSD</v>
          </cell>
        </row>
        <row r="258">
          <cell r="B258" t="str">
            <v>08051169995001250264</v>
          </cell>
          <cell r="C258" t="str">
            <v>TERM</v>
          </cell>
          <cell r="D258" t="str">
            <v>CE-GSD</v>
          </cell>
        </row>
        <row r="259">
          <cell r="B259" t="str">
            <v>08051169995001250265</v>
          </cell>
          <cell r="C259" t="str">
            <v>TERM</v>
          </cell>
          <cell r="D259" t="str">
            <v>CE-GSD</v>
          </cell>
        </row>
        <row r="260">
          <cell r="B260" t="str">
            <v>08051169995001250266</v>
          </cell>
          <cell r="C260" t="str">
            <v>TERM</v>
          </cell>
          <cell r="D260" t="str">
            <v>CE-GSD</v>
          </cell>
        </row>
        <row r="261">
          <cell r="B261" t="str">
            <v>08051169995001250270</v>
          </cell>
          <cell r="C261" t="str">
            <v>TERM</v>
          </cell>
          <cell r="D261" t="str">
            <v>CE-GSD</v>
          </cell>
        </row>
        <row r="262">
          <cell r="B262" t="str">
            <v>08051169995001250277</v>
          </cell>
          <cell r="C262" t="str">
            <v>TERM</v>
          </cell>
          <cell r="D262" t="str">
            <v>CE-GSD</v>
          </cell>
        </row>
        <row r="263">
          <cell r="B263" t="str">
            <v>08051169995001250279</v>
          </cell>
          <cell r="C263" t="str">
            <v>TERM</v>
          </cell>
          <cell r="D263" t="str">
            <v>CE-GSD</v>
          </cell>
        </row>
        <row r="264">
          <cell r="B264" t="str">
            <v>08051169995001250280</v>
          </cell>
          <cell r="C264" t="str">
            <v>TERM</v>
          </cell>
          <cell r="D264" t="str">
            <v>CE-GSD</v>
          </cell>
        </row>
        <row r="265">
          <cell r="B265" t="str">
            <v>08051169995001250281</v>
          </cell>
          <cell r="C265" t="str">
            <v>TERM</v>
          </cell>
          <cell r="D265" t="str">
            <v>CE-GSD</v>
          </cell>
        </row>
        <row r="266">
          <cell r="B266" t="str">
            <v>08051169995001250286</v>
          </cell>
          <cell r="C266" t="str">
            <v>TERM</v>
          </cell>
          <cell r="D266" t="str">
            <v>CE-GSD</v>
          </cell>
        </row>
        <row r="267">
          <cell r="B267" t="str">
            <v>08051169995001250289</v>
          </cell>
          <cell r="C267" t="str">
            <v>TERM</v>
          </cell>
          <cell r="D267" t="str">
            <v>CE-GSD</v>
          </cell>
        </row>
        <row r="268">
          <cell r="B268" t="str">
            <v>08051169995001250290</v>
          </cell>
          <cell r="C268" t="str">
            <v>TERM</v>
          </cell>
          <cell r="D268" t="str">
            <v>CE-GSD</v>
          </cell>
        </row>
        <row r="269">
          <cell r="B269" t="str">
            <v>08051169995001250291</v>
          </cell>
          <cell r="C269" t="str">
            <v>TERM</v>
          </cell>
          <cell r="D269" t="str">
            <v>CE-GSD</v>
          </cell>
        </row>
        <row r="270">
          <cell r="B270" t="str">
            <v>08051169995001250299</v>
          </cell>
          <cell r="C270" t="str">
            <v>TERM</v>
          </cell>
          <cell r="D270" t="str">
            <v>CE-GSD</v>
          </cell>
        </row>
        <row r="271">
          <cell r="B271" t="str">
            <v>08051169995001250302</v>
          </cell>
          <cell r="C271" t="str">
            <v>TERM</v>
          </cell>
          <cell r="D271" t="str">
            <v>CE-GSD</v>
          </cell>
        </row>
        <row r="272">
          <cell r="B272" t="str">
            <v>08051169995001250306</v>
          </cell>
          <cell r="C272" t="str">
            <v>TERM</v>
          </cell>
          <cell r="D272" t="str">
            <v>CE-GSD</v>
          </cell>
        </row>
        <row r="273">
          <cell r="B273" t="str">
            <v>08051169995001250307</v>
          </cell>
          <cell r="C273" t="str">
            <v>TERM</v>
          </cell>
          <cell r="D273" t="str">
            <v>CE-GSD</v>
          </cell>
        </row>
        <row r="274">
          <cell r="B274" t="str">
            <v>08051169995001250308</v>
          </cell>
          <cell r="C274" t="str">
            <v>TERM</v>
          </cell>
          <cell r="D274" t="str">
            <v>CE-GSD</v>
          </cell>
        </row>
        <row r="275">
          <cell r="B275" t="str">
            <v>08051169995001250309</v>
          </cell>
          <cell r="C275" t="str">
            <v>TERM</v>
          </cell>
          <cell r="D275" t="str">
            <v>CE-GSD</v>
          </cell>
        </row>
        <row r="276">
          <cell r="B276" t="str">
            <v>08051169995001250310</v>
          </cell>
          <cell r="C276" t="str">
            <v>TERM</v>
          </cell>
          <cell r="D276" t="str">
            <v>CE-GSD</v>
          </cell>
        </row>
        <row r="277">
          <cell r="B277" t="str">
            <v>08051169995001250659</v>
          </cell>
          <cell r="C277" t="str">
            <v>TERM</v>
          </cell>
          <cell r="D277" t="str">
            <v>CE-GSD</v>
          </cell>
        </row>
        <row r="278">
          <cell r="B278" t="str">
            <v>08051169995001261745</v>
          </cell>
          <cell r="C278" t="str">
            <v>FIN</v>
          </cell>
          <cell r="D278" t="str">
            <v>CE-GSD</v>
          </cell>
        </row>
        <row r="279">
          <cell r="B279" t="str">
            <v>08051169995001261748</v>
          </cell>
          <cell r="C279" t="str">
            <v>FIN</v>
          </cell>
          <cell r="D279" t="str">
            <v>CE-GSD</v>
          </cell>
        </row>
        <row r="280">
          <cell r="B280" t="str">
            <v>08051169995001261757</v>
          </cell>
          <cell r="C280" t="str">
            <v>TERM</v>
          </cell>
          <cell r="D280" t="str">
            <v>CE-GSD</v>
          </cell>
        </row>
        <row r="281">
          <cell r="B281" t="str">
            <v>08051169995001262261</v>
          </cell>
          <cell r="C281" t="str">
            <v>TERM</v>
          </cell>
          <cell r="D281" t="str">
            <v>CE-GSD</v>
          </cell>
        </row>
        <row r="282">
          <cell r="B282" t="str">
            <v>08051169995001262262</v>
          </cell>
          <cell r="C282" t="str">
            <v>TERM</v>
          </cell>
          <cell r="D282" t="str">
            <v>CE-GSD</v>
          </cell>
        </row>
        <row r="283">
          <cell r="B283" t="str">
            <v>08051169995001262271</v>
          </cell>
          <cell r="C283" t="str">
            <v>TERM</v>
          </cell>
          <cell r="D283" t="str">
            <v>CE-GSD</v>
          </cell>
        </row>
        <row r="284">
          <cell r="B284" t="str">
            <v>08051169995001262272</v>
          </cell>
          <cell r="C284" t="str">
            <v>TERM</v>
          </cell>
          <cell r="D284" t="str">
            <v>CE-GSD</v>
          </cell>
        </row>
        <row r="285">
          <cell r="B285" t="str">
            <v>08051169995001262328</v>
          </cell>
          <cell r="C285" t="str">
            <v>TERM</v>
          </cell>
          <cell r="D285" t="str">
            <v>CE-GSD</v>
          </cell>
        </row>
        <row r="286">
          <cell r="B286" t="str">
            <v>08051169995001267695</v>
          </cell>
          <cell r="C286" t="str">
            <v>TERM</v>
          </cell>
          <cell r="D286" t="str">
            <v>CE-GSD</v>
          </cell>
        </row>
        <row r="287">
          <cell r="B287" t="str">
            <v>08051169995001267701</v>
          </cell>
          <cell r="C287" t="str">
            <v>TERM</v>
          </cell>
          <cell r="D287" t="str">
            <v>CE-GSD</v>
          </cell>
        </row>
        <row r="288">
          <cell r="B288" t="str">
            <v>08051169995001267715</v>
          </cell>
          <cell r="C288" t="str">
            <v>FIN</v>
          </cell>
          <cell r="D288" t="str">
            <v>CE-GSD</v>
          </cell>
        </row>
        <row r="289">
          <cell r="B289" t="str">
            <v>08051169995001267716</v>
          </cell>
          <cell r="C289" t="str">
            <v>FIN</v>
          </cell>
          <cell r="D289" t="str">
            <v>CE-GSD</v>
          </cell>
        </row>
        <row r="290">
          <cell r="B290" t="str">
            <v>08051169995001269214</v>
          </cell>
          <cell r="C290" t="str">
            <v>TERM</v>
          </cell>
          <cell r="D290" t="str">
            <v>CE-GSD</v>
          </cell>
        </row>
        <row r="291">
          <cell r="B291" t="str">
            <v>08051169995001269215</v>
          </cell>
          <cell r="C291" t="str">
            <v>TERM</v>
          </cell>
          <cell r="D291" t="str">
            <v>CE-GSD</v>
          </cell>
        </row>
        <row r="292">
          <cell r="B292" t="str">
            <v>08051169995001287650</v>
          </cell>
          <cell r="C292" t="str">
            <v>TERM</v>
          </cell>
          <cell r="D292" t="str">
            <v>CE-GSD</v>
          </cell>
        </row>
        <row r="293">
          <cell r="B293" t="str">
            <v>08051169995001287654</v>
          </cell>
          <cell r="C293" t="str">
            <v>TERM</v>
          </cell>
          <cell r="D293" t="str">
            <v>CE-GSD</v>
          </cell>
        </row>
        <row r="294">
          <cell r="B294" t="str">
            <v>08051169995001288432</v>
          </cell>
          <cell r="C294" t="str">
            <v>TERM</v>
          </cell>
          <cell r="D294" t="str">
            <v>CE-GSD</v>
          </cell>
        </row>
        <row r="295">
          <cell r="B295" t="str">
            <v>08051169995001288433</v>
          </cell>
          <cell r="C295" t="str">
            <v>TERM</v>
          </cell>
          <cell r="D295" t="str">
            <v>CE-GSD</v>
          </cell>
        </row>
        <row r="296">
          <cell r="B296" t="str">
            <v>08051169995001296266</v>
          </cell>
          <cell r="C296" t="str">
            <v>TERM</v>
          </cell>
          <cell r="D296" t="str">
            <v>CE-GSD</v>
          </cell>
        </row>
        <row r="297">
          <cell r="B297" t="str">
            <v>08051169995001302492</v>
          </cell>
          <cell r="C297" t="str">
            <v>TERM</v>
          </cell>
          <cell r="D297" t="str">
            <v>CE-GSD</v>
          </cell>
        </row>
        <row r="298">
          <cell r="B298" t="str">
            <v>08051169995001302493</v>
          </cell>
          <cell r="C298" t="str">
            <v>TERM</v>
          </cell>
          <cell r="D298" t="str">
            <v>CE-GSD</v>
          </cell>
        </row>
        <row r="299">
          <cell r="B299" t="str">
            <v>08051169995001314662</v>
          </cell>
          <cell r="C299" t="str">
            <v>TERM</v>
          </cell>
          <cell r="D299" t="str">
            <v>CE-GSD</v>
          </cell>
        </row>
        <row r="300">
          <cell r="B300" t="str">
            <v>08051169995001314670</v>
          </cell>
          <cell r="C300" t="str">
            <v>TERM</v>
          </cell>
          <cell r="D300" t="str">
            <v>CE-GSD</v>
          </cell>
        </row>
        <row r="301">
          <cell r="B301" t="str">
            <v>08051169995001314673</v>
          </cell>
          <cell r="C301" t="str">
            <v>TERM</v>
          </cell>
          <cell r="D301" t="str">
            <v>CE-GSD</v>
          </cell>
        </row>
        <row r="302">
          <cell r="B302" t="str">
            <v>08051169995001316877</v>
          </cell>
          <cell r="C302" t="str">
            <v>TERM</v>
          </cell>
          <cell r="D302" t="str">
            <v>CE-GSD</v>
          </cell>
        </row>
        <row r="303">
          <cell r="B303" t="str">
            <v>08051169995001317254</v>
          </cell>
          <cell r="C303" t="str">
            <v>TERM</v>
          </cell>
          <cell r="D303" t="str">
            <v>CE-GSD</v>
          </cell>
        </row>
        <row r="304">
          <cell r="B304" t="str">
            <v>08051169995001336159</v>
          </cell>
          <cell r="C304" t="str">
            <v>TERM</v>
          </cell>
          <cell r="D304" t="str">
            <v>CE-GSD</v>
          </cell>
        </row>
        <row r="305">
          <cell r="B305" t="str">
            <v>08051169995001336161</v>
          </cell>
          <cell r="C305" t="str">
            <v>TERM</v>
          </cell>
          <cell r="D305" t="str">
            <v>CE-GSD</v>
          </cell>
        </row>
        <row r="306">
          <cell r="B306" t="str">
            <v>08051169995001336162</v>
          </cell>
          <cell r="C306" t="str">
            <v>FIN</v>
          </cell>
          <cell r="D306" t="str">
            <v>CE-GSD</v>
          </cell>
        </row>
        <row r="307">
          <cell r="B307" t="str">
            <v>08051169995001336167</v>
          </cell>
          <cell r="C307" t="str">
            <v>TERM</v>
          </cell>
          <cell r="D307" t="str">
            <v>CE-GSD</v>
          </cell>
        </row>
        <row r="308">
          <cell r="B308" t="str">
            <v>08051169995001336172</v>
          </cell>
          <cell r="C308" t="str">
            <v>TERM</v>
          </cell>
          <cell r="D308" t="str">
            <v>CE-GSD</v>
          </cell>
        </row>
        <row r="309">
          <cell r="B309" t="str">
            <v>08051169995001345430</v>
          </cell>
          <cell r="C309" t="str">
            <v>TERM</v>
          </cell>
          <cell r="D309" t="str">
            <v>CE-GSD</v>
          </cell>
        </row>
        <row r="310">
          <cell r="B310" t="str">
            <v>08051169995001363376</v>
          </cell>
          <cell r="C310" t="str">
            <v>TERM</v>
          </cell>
          <cell r="D310" t="str">
            <v>CE-GSD</v>
          </cell>
        </row>
        <row r="311">
          <cell r="B311" t="str">
            <v>08051169995001363388</v>
          </cell>
          <cell r="C311" t="str">
            <v>TERM</v>
          </cell>
          <cell r="D311" t="str">
            <v>CE-GSD</v>
          </cell>
        </row>
        <row r="312">
          <cell r="B312" t="str">
            <v>08051169995001363475</v>
          </cell>
          <cell r="C312" t="str">
            <v>TERM</v>
          </cell>
          <cell r="D312" t="str">
            <v>CE-GSD</v>
          </cell>
        </row>
        <row r="313">
          <cell r="B313" t="str">
            <v>08051169995001363482</v>
          </cell>
          <cell r="C313" t="str">
            <v>TERM</v>
          </cell>
          <cell r="D313" t="str">
            <v>CE-GSD</v>
          </cell>
        </row>
        <row r="314">
          <cell r="B314" t="str">
            <v>08051169995001452444</v>
          </cell>
          <cell r="C314" t="str">
            <v>TERM</v>
          </cell>
          <cell r="D314" t="str">
            <v>CE-GSD</v>
          </cell>
        </row>
        <row r="315">
          <cell r="B315" t="str">
            <v>08051195065001249403</v>
          </cell>
          <cell r="C315" t="str">
            <v>TERM</v>
          </cell>
          <cell r="D315" t="str">
            <v>CE-GSD</v>
          </cell>
        </row>
        <row r="316">
          <cell r="B316" t="str">
            <v>08051195065001249405</v>
          </cell>
          <cell r="C316" t="str">
            <v>TERM</v>
          </cell>
          <cell r="D316" t="str">
            <v>CE-GSD</v>
          </cell>
        </row>
        <row r="317">
          <cell r="B317" t="str">
            <v>08051195065001249406</v>
          </cell>
          <cell r="C317" t="str">
            <v>TERM</v>
          </cell>
          <cell r="D317" t="str">
            <v>CE-GSD</v>
          </cell>
        </row>
        <row r="318">
          <cell r="B318" t="str">
            <v>08051195065001249447</v>
          </cell>
          <cell r="C318" t="str">
            <v>TERM</v>
          </cell>
          <cell r="D318" t="str">
            <v>CE-GSD</v>
          </cell>
        </row>
        <row r="319">
          <cell r="B319" t="str">
            <v>08051195065001249448</v>
          </cell>
          <cell r="C319" t="str">
            <v>TERM</v>
          </cell>
          <cell r="D319" t="str">
            <v>CE-GSD</v>
          </cell>
        </row>
        <row r="320">
          <cell r="B320" t="str">
            <v>08051195065001249459</v>
          </cell>
          <cell r="C320" t="str">
            <v>TERM</v>
          </cell>
          <cell r="D320" t="str">
            <v>CE-GSD</v>
          </cell>
        </row>
        <row r="321">
          <cell r="B321" t="str">
            <v>08051195065001249462</v>
          </cell>
          <cell r="C321" t="str">
            <v>TERM</v>
          </cell>
          <cell r="D321" t="str">
            <v>CE-GSD</v>
          </cell>
        </row>
        <row r="322">
          <cell r="B322" t="str">
            <v>08051195065001249536</v>
          </cell>
          <cell r="C322" t="str">
            <v>TERM</v>
          </cell>
          <cell r="D322" t="str">
            <v>CE-GSD</v>
          </cell>
        </row>
        <row r="323">
          <cell r="B323" t="str">
            <v>08051195065001249540</v>
          </cell>
          <cell r="C323" t="str">
            <v>TERM</v>
          </cell>
          <cell r="D323" t="str">
            <v>CE-GSD</v>
          </cell>
        </row>
        <row r="324">
          <cell r="B324" t="str">
            <v>08051195065001249549</v>
          </cell>
          <cell r="C324" t="str">
            <v>TERM</v>
          </cell>
          <cell r="D324" t="str">
            <v>CE-GSD</v>
          </cell>
        </row>
        <row r="325">
          <cell r="B325" t="str">
            <v>08051195065001250233</v>
          </cell>
          <cell r="C325" t="str">
            <v>TERM</v>
          </cell>
          <cell r="D325" t="str">
            <v>CE-GSD</v>
          </cell>
        </row>
        <row r="326">
          <cell r="B326" t="str">
            <v>08051195065001250237</v>
          </cell>
          <cell r="C326" t="str">
            <v>TERM</v>
          </cell>
          <cell r="D326" t="str">
            <v>CE-GSD</v>
          </cell>
        </row>
        <row r="327">
          <cell r="B327" t="str">
            <v>08051195065001250238</v>
          </cell>
          <cell r="C327" t="str">
            <v>TERM</v>
          </cell>
          <cell r="D327" t="str">
            <v>CE-GSD</v>
          </cell>
        </row>
        <row r="328">
          <cell r="B328" t="str">
            <v>08051195065001250252</v>
          </cell>
          <cell r="C328" t="str">
            <v>TERM</v>
          </cell>
          <cell r="D328" t="str">
            <v>CE-GSD</v>
          </cell>
        </row>
        <row r="329">
          <cell r="B329" t="str">
            <v>08051195065001250253</v>
          </cell>
          <cell r="C329" t="str">
            <v>TERM</v>
          </cell>
          <cell r="D329" t="str">
            <v>CE-GSD</v>
          </cell>
        </row>
        <row r="330">
          <cell r="B330" t="str">
            <v>08051195065001250258</v>
          </cell>
          <cell r="C330" t="str">
            <v>TERM</v>
          </cell>
          <cell r="D330" t="str">
            <v>CE-GSD</v>
          </cell>
        </row>
        <row r="331">
          <cell r="B331" t="str">
            <v>08051195065001250260</v>
          </cell>
          <cell r="C331" t="str">
            <v>TERM</v>
          </cell>
          <cell r="D331" t="str">
            <v>CE-GSD</v>
          </cell>
        </row>
        <row r="332">
          <cell r="B332" t="str">
            <v>08051195065001250269</v>
          </cell>
          <cell r="C332" t="str">
            <v>TERM</v>
          </cell>
          <cell r="D332" t="str">
            <v>CE-GSD</v>
          </cell>
        </row>
        <row r="333">
          <cell r="B333" t="str">
            <v>08051195065001250271</v>
          </cell>
          <cell r="C333" t="str">
            <v>TERM</v>
          </cell>
          <cell r="D333" t="str">
            <v>CE-GSD</v>
          </cell>
        </row>
        <row r="334">
          <cell r="B334" t="str">
            <v>08051195065001250292</v>
          </cell>
          <cell r="C334" t="str">
            <v>TERM</v>
          </cell>
          <cell r="D334" t="str">
            <v>CE-GSD</v>
          </cell>
        </row>
        <row r="335">
          <cell r="B335" t="str">
            <v>08051195065001250295</v>
          </cell>
          <cell r="C335" t="str">
            <v>TERM</v>
          </cell>
          <cell r="D335" t="str">
            <v>CE-GSD</v>
          </cell>
        </row>
        <row r="336">
          <cell r="B336" t="str">
            <v>08051195065001250296</v>
          </cell>
          <cell r="C336" t="str">
            <v>TERM</v>
          </cell>
          <cell r="D336" t="str">
            <v>CE-GSD</v>
          </cell>
        </row>
        <row r="337">
          <cell r="B337" t="str">
            <v>08051195065001250297</v>
          </cell>
          <cell r="C337" t="str">
            <v>TERM</v>
          </cell>
          <cell r="D337" t="str">
            <v>CE-GSD</v>
          </cell>
        </row>
        <row r="338">
          <cell r="B338" t="str">
            <v>08051195065001250298</v>
          </cell>
          <cell r="C338" t="str">
            <v>TERM</v>
          </cell>
          <cell r="D338" t="str">
            <v>CE-GSD</v>
          </cell>
        </row>
        <row r="339">
          <cell r="B339" t="str">
            <v>08051195065001250311</v>
          </cell>
          <cell r="C339" t="str">
            <v>TERM</v>
          </cell>
          <cell r="D339" t="str">
            <v>CE-GSD</v>
          </cell>
        </row>
        <row r="340">
          <cell r="B340" t="str">
            <v>08051195065001250327</v>
          </cell>
          <cell r="C340" t="str">
            <v>TERM</v>
          </cell>
          <cell r="D340" t="str">
            <v>CE-GSD</v>
          </cell>
        </row>
        <row r="341">
          <cell r="B341" t="str">
            <v>08051195065001250328</v>
          </cell>
          <cell r="C341" t="str">
            <v>TERM</v>
          </cell>
          <cell r="D341" t="str">
            <v>CE-GSD</v>
          </cell>
        </row>
        <row r="342">
          <cell r="B342" t="str">
            <v>08051195065001250330</v>
          </cell>
          <cell r="C342" t="str">
            <v>TERM</v>
          </cell>
          <cell r="D342" t="str">
            <v>CE-GSD</v>
          </cell>
        </row>
        <row r="343">
          <cell r="B343" t="str">
            <v>08051195065001251116</v>
          </cell>
          <cell r="C343" t="str">
            <v>TERM</v>
          </cell>
          <cell r="D343" t="str">
            <v>CE-GSD</v>
          </cell>
        </row>
        <row r="344">
          <cell r="B344" t="str">
            <v>08051195065001255085</v>
          </cell>
          <cell r="C344" t="str">
            <v>TERM</v>
          </cell>
          <cell r="D344" t="str">
            <v>CE-GSD</v>
          </cell>
        </row>
        <row r="345">
          <cell r="B345" t="str">
            <v>08051195065001255086</v>
          </cell>
          <cell r="C345" t="str">
            <v>TERM</v>
          </cell>
          <cell r="D345" t="str">
            <v>CE-GSD</v>
          </cell>
        </row>
        <row r="346">
          <cell r="B346" t="str">
            <v>08051195065001261684</v>
          </cell>
          <cell r="C346" t="str">
            <v>TERM</v>
          </cell>
          <cell r="D346" t="str">
            <v>CE-GSD</v>
          </cell>
        </row>
        <row r="347">
          <cell r="B347" t="str">
            <v>08051195065001261738</v>
          </cell>
          <cell r="C347" t="str">
            <v>TERM</v>
          </cell>
          <cell r="D347" t="str">
            <v>CE-GSD</v>
          </cell>
        </row>
        <row r="348">
          <cell r="B348" t="str">
            <v>08051195065001261741</v>
          </cell>
          <cell r="C348" t="str">
            <v>TERM</v>
          </cell>
          <cell r="D348" t="str">
            <v>CE-GSD</v>
          </cell>
        </row>
        <row r="349">
          <cell r="B349" t="str">
            <v>08051195065001261742</v>
          </cell>
          <cell r="C349" t="str">
            <v>TERM</v>
          </cell>
          <cell r="D349" t="str">
            <v>CE-GSD</v>
          </cell>
        </row>
        <row r="350">
          <cell r="B350" t="str">
            <v>08051195065001262264</v>
          </cell>
          <cell r="C350" t="str">
            <v>TERM</v>
          </cell>
          <cell r="D350" t="str">
            <v>CE-GSD</v>
          </cell>
        </row>
        <row r="351">
          <cell r="B351" t="str">
            <v>08051195065001262265</v>
          </cell>
          <cell r="C351" t="str">
            <v>TERM</v>
          </cell>
          <cell r="D351" t="str">
            <v>CE-GSD</v>
          </cell>
        </row>
        <row r="352">
          <cell r="B352" t="str">
            <v>08051195065001262266</v>
          </cell>
          <cell r="C352" t="str">
            <v>TERM</v>
          </cell>
          <cell r="D352" t="str">
            <v>CE-GSD</v>
          </cell>
        </row>
        <row r="353">
          <cell r="B353" t="str">
            <v>08051195065001262268</v>
          </cell>
          <cell r="C353" t="str">
            <v>TERM</v>
          </cell>
          <cell r="D353" t="str">
            <v>CE-GSD</v>
          </cell>
        </row>
        <row r="354">
          <cell r="B354" t="str">
            <v>08051195065001262269</v>
          </cell>
          <cell r="C354" t="str">
            <v>TERM</v>
          </cell>
          <cell r="D354" t="str">
            <v>CE-GSD</v>
          </cell>
        </row>
        <row r="355">
          <cell r="B355" t="str">
            <v>08051195065001262273</v>
          </cell>
          <cell r="C355" t="str">
            <v>TERM</v>
          </cell>
          <cell r="D355" t="str">
            <v>CE-GSD</v>
          </cell>
        </row>
        <row r="356">
          <cell r="B356" t="str">
            <v>08051195065001262274</v>
          </cell>
          <cell r="C356" t="str">
            <v>TERM</v>
          </cell>
          <cell r="D356" t="str">
            <v>CE-GSD</v>
          </cell>
        </row>
        <row r="357">
          <cell r="B357" t="str">
            <v>08051195065001262327</v>
          </cell>
          <cell r="C357" t="str">
            <v>TERM</v>
          </cell>
          <cell r="D357" t="str">
            <v>CE-GSD</v>
          </cell>
        </row>
        <row r="358">
          <cell r="B358" t="str">
            <v>08051195065001262331</v>
          </cell>
          <cell r="C358" t="str">
            <v>TERM</v>
          </cell>
          <cell r="D358" t="str">
            <v>CE-GSD</v>
          </cell>
        </row>
        <row r="359">
          <cell r="B359" t="str">
            <v>08051195065001267661</v>
          </cell>
          <cell r="C359" t="str">
            <v>TERM</v>
          </cell>
          <cell r="D359" t="str">
            <v>CE-GSD</v>
          </cell>
        </row>
        <row r="360">
          <cell r="B360" t="str">
            <v>08051195065001267664</v>
          </cell>
          <cell r="C360" t="str">
            <v>TERM</v>
          </cell>
          <cell r="D360" t="str">
            <v>CE-GSD</v>
          </cell>
        </row>
        <row r="361">
          <cell r="B361" t="str">
            <v>08051195065001267665</v>
          </cell>
          <cell r="C361" t="str">
            <v>TERM</v>
          </cell>
          <cell r="D361" t="str">
            <v>CE-GSD</v>
          </cell>
        </row>
        <row r="362">
          <cell r="B362" t="str">
            <v>08051195065001267694</v>
          </cell>
          <cell r="C362" t="str">
            <v>TERM</v>
          </cell>
          <cell r="D362" t="str">
            <v>CE-GSD</v>
          </cell>
        </row>
        <row r="363">
          <cell r="B363" t="str">
            <v>08051195065001267700</v>
          </cell>
          <cell r="C363" t="str">
            <v>TERM</v>
          </cell>
          <cell r="D363" t="str">
            <v>CE-GSD</v>
          </cell>
        </row>
        <row r="364">
          <cell r="B364" t="str">
            <v>08051195065001267702</v>
          </cell>
          <cell r="C364" t="str">
            <v>TERM</v>
          </cell>
          <cell r="D364" t="str">
            <v>CE-GSD</v>
          </cell>
        </row>
        <row r="365">
          <cell r="B365" t="str">
            <v>08051195065001267703</v>
          </cell>
          <cell r="C365" t="str">
            <v>TERM</v>
          </cell>
          <cell r="D365" t="str">
            <v>CE-GSD</v>
          </cell>
        </row>
        <row r="366">
          <cell r="B366" t="str">
            <v>08051195065001267705</v>
          </cell>
          <cell r="C366" t="str">
            <v>TERM</v>
          </cell>
          <cell r="D366" t="str">
            <v>CE-GSD</v>
          </cell>
        </row>
        <row r="367">
          <cell r="B367" t="str">
            <v>08051195065001267706</v>
          </cell>
          <cell r="C367" t="str">
            <v>TERM</v>
          </cell>
          <cell r="D367" t="str">
            <v>CE-GSD</v>
          </cell>
        </row>
        <row r="368">
          <cell r="B368" t="str">
            <v>08051195065001267710</v>
          </cell>
          <cell r="C368" t="str">
            <v>TERM</v>
          </cell>
          <cell r="D368" t="str">
            <v>CE-GSD</v>
          </cell>
        </row>
        <row r="369">
          <cell r="B369" t="str">
            <v>08051195065001267712</v>
          </cell>
          <cell r="C369" t="str">
            <v>TERM</v>
          </cell>
          <cell r="D369" t="str">
            <v>CE-GSD</v>
          </cell>
        </row>
        <row r="370">
          <cell r="B370" t="str">
            <v>08051195065001267717</v>
          </cell>
          <cell r="C370" t="str">
            <v>TERM</v>
          </cell>
          <cell r="D370" t="str">
            <v>CE-GSD</v>
          </cell>
        </row>
        <row r="371">
          <cell r="B371" t="str">
            <v>08051195065001267719</v>
          </cell>
          <cell r="C371" t="str">
            <v>TERM</v>
          </cell>
          <cell r="D371" t="str">
            <v>CE-GSD</v>
          </cell>
        </row>
        <row r="372">
          <cell r="B372" t="str">
            <v>08051195065001267721</v>
          </cell>
          <cell r="C372" t="str">
            <v>TERM</v>
          </cell>
          <cell r="D372" t="str">
            <v>CE-GSD</v>
          </cell>
        </row>
        <row r="373">
          <cell r="B373" t="str">
            <v>08051195065001267731</v>
          </cell>
          <cell r="C373" t="str">
            <v>TERM</v>
          </cell>
          <cell r="D373" t="str">
            <v>CE-GSD</v>
          </cell>
        </row>
        <row r="374">
          <cell r="B374" t="str">
            <v>08051195065001267732</v>
          </cell>
          <cell r="C374" t="str">
            <v>TERM</v>
          </cell>
          <cell r="D374" t="str">
            <v>CE-GSD</v>
          </cell>
        </row>
        <row r="375">
          <cell r="B375" t="str">
            <v>08051195065001267733</v>
          </cell>
          <cell r="C375" t="str">
            <v>TERM</v>
          </cell>
          <cell r="D375" t="str">
            <v>CE-GSD</v>
          </cell>
        </row>
        <row r="376">
          <cell r="B376" t="str">
            <v>08051195065001267735</v>
          </cell>
          <cell r="C376" t="str">
            <v>TERM</v>
          </cell>
          <cell r="D376" t="str">
            <v>CE-GSD</v>
          </cell>
        </row>
        <row r="377">
          <cell r="B377" t="str">
            <v>08051195065001267737</v>
          </cell>
          <cell r="C377" t="str">
            <v>TERM</v>
          </cell>
          <cell r="D377" t="str">
            <v>CE-GSD</v>
          </cell>
        </row>
        <row r="378">
          <cell r="B378" t="str">
            <v>08051195065001267738</v>
          </cell>
          <cell r="C378" t="str">
            <v>TERM</v>
          </cell>
          <cell r="D378" t="str">
            <v>CE-GSD</v>
          </cell>
        </row>
        <row r="379">
          <cell r="B379" t="str">
            <v>08051195065001267739</v>
          </cell>
          <cell r="C379" t="str">
            <v>TERM</v>
          </cell>
          <cell r="D379" t="str">
            <v>CE-GSD</v>
          </cell>
        </row>
        <row r="380">
          <cell r="B380" t="str">
            <v>08051195065001267745</v>
          </cell>
          <cell r="C380" t="str">
            <v>TERM</v>
          </cell>
          <cell r="D380" t="str">
            <v>CE-GSD</v>
          </cell>
        </row>
        <row r="381">
          <cell r="B381" t="str">
            <v>08051195065001269209</v>
          </cell>
          <cell r="C381" t="str">
            <v>TERM</v>
          </cell>
          <cell r="D381" t="str">
            <v>CE-GSD</v>
          </cell>
        </row>
        <row r="382">
          <cell r="B382" t="str">
            <v>08051195065001269213</v>
          </cell>
          <cell r="C382" t="str">
            <v>TERM</v>
          </cell>
          <cell r="D382" t="str">
            <v>CE-GSD</v>
          </cell>
        </row>
        <row r="383">
          <cell r="B383" t="str">
            <v>08051195065001282878</v>
          </cell>
          <cell r="C383" t="str">
            <v>TERM</v>
          </cell>
          <cell r="D383" t="str">
            <v>CE-GSD</v>
          </cell>
        </row>
        <row r="384">
          <cell r="B384" t="str">
            <v>08051195065001282882</v>
          </cell>
          <cell r="C384" t="str">
            <v>TERM</v>
          </cell>
          <cell r="D384" t="str">
            <v>CE-GSD</v>
          </cell>
        </row>
        <row r="385">
          <cell r="B385" t="str">
            <v>08051195065001288428</v>
          </cell>
          <cell r="C385" t="str">
            <v>TERM</v>
          </cell>
          <cell r="D385" t="str">
            <v>CE-GSD</v>
          </cell>
        </row>
        <row r="386">
          <cell r="B386" t="str">
            <v>08051195065001296268</v>
          </cell>
          <cell r="C386" t="str">
            <v>TERM</v>
          </cell>
          <cell r="D386" t="str">
            <v>CE-GSD</v>
          </cell>
        </row>
        <row r="387">
          <cell r="B387" t="str">
            <v>08051195065001296270</v>
          </cell>
          <cell r="C387" t="str">
            <v>TERM</v>
          </cell>
          <cell r="D387" t="str">
            <v>CE-GSD</v>
          </cell>
        </row>
        <row r="388">
          <cell r="B388" t="str">
            <v>08051195065001296274</v>
          </cell>
          <cell r="C388" t="str">
            <v>TERM</v>
          </cell>
          <cell r="D388" t="str">
            <v>CE-GSD</v>
          </cell>
        </row>
        <row r="389">
          <cell r="B389" t="str">
            <v>08051195065001296275</v>
          </cell>
          <cell r="C389" t="str">
            <v>TERM</v>
          </cell>
          <cell r="D389" t="str">
            <v>CE-GSD</v>
          </cell>
        </row>
        <row r="390">
          <cell r="B390" t="str">
            <v>08051195065001300562</v>
          </cell>
          <cell r="C390" t="str">
            <v>TERM</v>
          </cell>
          <cell r="D390" t="str">
            <v>CE-GSD</v>
          </cell>
        </row>
        <row r="391">
          <cell r="B391" t="str">
            <v>08051195065001300563</v>
          </cell>
          <cell r="C391" t="str">
            <v>TERM</v>
          </cell>
          <cell r="D391" t="str">
            <v>CE-GSD</v>
          </cell>
        </row>
        <row r="392">
          <cell r="B392" t="str">
            <v>08051195065001314664</v>
          </cell>
          <cell r="C392" t="str">
            <v>TERM</v>
          </cell>
          <cell r="D392" t="str">
            <v>CE-GSD</v>
          </cell>
        </row>
        <row r="393">
          <cell r="B393" t="str">
            <v>08051195065001314667</v>
          </cell>
          <cell r="C393" t="str">
            <v>TERM</v>
          </cell>
          <cell r="D393" t="str">
            <v>CE-GSD</v>
          </cell>
        </row>
        <row r="394">
          <cell r="B394" t="str">
            <v>08051195065001314668</v>
          </cell>
          <cell r="C394" t="str">
            <v>TERM</v>
          </cell>
          <cell r="D394" t="str">
            <v>CE-GSD</v>
          </cell>
        </row>
        <row r="395">
          <cell r="B395" t="str">
            <v>08051195065001314669</v>
          </cell>
          <cell r="C395" t="str">
            <v>TERM</v>
          </cell>
          <cell r="D395" t="str">
            <v>CE-GSD</v>
          </cell>
        </row>
        <row r="396">
          <cell r="B396" t="str">
            <v>08051195065001314671</v>
          </cell>
          <cell r="C396" t="str">
            <v>TERM</v>
          </cell>
          <cell r="D396" t="str">
            <v>CE-GSD</v>
          </cell>
        </row>
        <row r="397">
          <cell r="B397" t="str">
            <v>08051195065001314672</v>
          </cell>
          <cell r="C397" t="str">
            <v>TERM</v>
          </cell>
          <cell r="D397" t="str">
            <v>CE-GSD</v>
          </cell>
        </row>
        <row r="398">
          <cell r="B398" t="str">
            <v>08051195065001336155</v>
          </cell>
          <cell r="C398" t="str">
            <v>TERM</v>
          </cell>
          <cell r="D398" t="str">
            <v>CE-GSD</v>
          </cell>
        </row>
        <row r="399">
          <cell r="B399" t="str">
            <v>08051195065001336156</v>
          </cell>
          <cell r="C399" t="str">
            <v>TERM</v>
          </cell>
          <cell r="D399" t="str">
            <v>CE-GSD</v>
          </cell>
        </row>
        <row r="400">
          <cell r="B400" t="str">
            <v>08051195065001336157</v>
          </cell>
          <cell r="C400" t="str">
            <v>TERM</v>
          </cell>
          <cell r="D400" t="str">
            <v>CE-GSD</v>
          </cell>
        </row>
        <row r="401">
          <cell r="B401" t="str">
            <v>08051195065001336158</v>
          </cell>
          <cell r="C401" t="str">
            <v>TERM</v>
          </cell>
          <cell r="D401" t="str">
            <v>CE-GSD</v>
          </cell>
        </row>
        <row r="402">
          <cell r="B402" t="str">
            <v>08051195065001336163</v>
          </cell>
          <cell r="C402" t="str">
            <v>TERM</v>
          </cell>
          <cell r="D402" t="str">
            <v>CE-GSD</v>
          </cell>
        </row>
        <row r="403">
          <cell r="B403" t="str">
            <v>08051195065001336165</v>
          </cell>
          <cell r="C403" t="str">
            <v>TERM</v>
          </cell>
          <cell r="D403" t="str">
            <v>CE-GSD</v>
          </cell>
        </row>
        <row r="404">
          <cell r="B404" t="str">
            <v>08051195065001336166</v>
          </cell>
          <cell r="C404" t="str">
            <v>TERM</v>
          </cell>
          <cell r="D404" t="str">
            <v>CE-GSD</v>
          </cell>
        </row>
        <row r="405">
          <cell r="B405" t="str">
            <v>08051195065001363365</v>
          </cell>
          <cell r="C405" t="str">
            <v>TERM</v>
          </cell>
          <cell r="D405" t="str">
            <v>CE-GSD</v>
          </cell>
        </row>
        <row r="406">
          <cell r="B406" t="str">
            <v>08051195065001363369</v>
          </cell>
          <cell r="C406" t="str">
            <v>TERM</v>
          </cell>
          <cell r="D406" t="str">
            <v>CE-GSD</v>
          </cell>
        </row>
        <row r="407">
          <cell r="B407" t="str">
            <v>08051195065001363370</v>
          </cell>
          <cell r="C407" t="str">
            <v>TERM</v>
          </cell>
          <cell r="D407" t="str">
            <v>CE-GSD</v>
          </cell>
        </row>
        <row r="408">
          <cell r="B408" t="str">
            <v>08051195065001363373</v>
          </cell>
          <cell r="C408" t="str">
            <v>TERM</v>
          </cell>
          <cell r="D408" t="str">
            <v>CE-GSD</v>
          </cell>
        </row>
        <row r="409">
          <cell r="B409" t="str">
            <v>08051195065001363379</v>
          </cell>
          <cell r="C409" t="str">
            <v>TERM</v>
          </cell>
          <cell r="D409" t="str">
            <v>CE-GSD</v>
          </cell>
        </row>
        <row r="410">
          <cell r="B410" t="str">
            <v>08051195065001363380</v>
          </cell>
          <cell r="C410" t="str">
            <v>TERM</v>
          </cell>
          <cell r="D410" t="str">
            <v>CE-GSD</v>
          </cell>
        </row>
        <row r="411">
          <cell r="B411" t="str">
            <v>08051195065001363382</v>
          </cell>
          <cell r="C411" t="str">
            <v>TERM</v>
          </cell>
          <cell r="D411" t="str">
            <v>CE-GSD</v>
          </cell>
        </row>
        <row r="412">
          <cell r="B412" t="str">
            <v>08051195065001363383</v>
          </cell>
          <cell r="C412" t="str">
            <v>TERM</v>
          </cell>
          <cell r="D412" t="str">
            <v>CE-GSD</v>
          </cell>
        </row>
        <row r="413">
          <cell r="B413" t="str">
            <v>08051195065001363386</v>
          </cell>
          <cell r="C413" t="str">
            <v>TERM</v>
          </cell>
          <cell r="D413" t="str">
            <v>CE-GSD</v>
          </cell>
        </row>
        <row r="414">
          <cell r="B414" t="str">
            <v>08051195065001363387</v>
          </cell>
          <cell r="C414" t="str">
            <v>TERM</v>
          </cell>
          <cell r="D414" t="str">
            <v>CE-GSD</v>
          </cell>
        </row>
        <row r="415">
          <cell r="B415" t="str">
            <v>08051195065001363390</v>
          </cell>
          <cell r="C415" t="str">
            <v>TERM</v>
          </cell>
          <cell r="D415" t="str">
            <v>CE-GSD</v>
          </cell>
        </row>
        <row r="416">
          <cell r="B416" t="str">
            <v>08051195065001363481</v>
          </cell>
          <cell r="C416" t="str">
            <v>TERM</v>
          </cell>
          <cell r="D416" t="str">
            <v>CE-GSD</v>
          </cell>
        </row>
        <row r="417">
          <cell r="B417" t="str">
            <v>08051195065001365634</v>
          </cell>
          <cell r="C417" t="str">
            <v>TERM</v>
          </cell>
          <cell r="D417" t="str">
            <v>CE-GSD</v>
          </cell>
        </row>
        <row r="418">
          <cell r="B418" t="str">
            <v>08051195065001365635</v>
          </cell>
          <cell r="C418" t="str">
            <v>TERM</v>
          </cell>
          <cell r="D418" t="str">
            <v>CE-GSD</v>
          </cell>
        </row>
        <row r="419">
          <cell r="B419" t="str">
            <v>08051195065001365636</v>
          </cell>
          <cell r="C419" t="str">
            <v>TERM</v>
          </cell>
          <cell r="D419" t="str">
            <v>CE-GSD</v>
          </cell>
        </row>
        <row r="420">
          <cell r="B420" t="str">
            <v>08051195065001416793</v>
          </cell>
          <cell r="C420" t="str">
            <v>TERM</v>
          </cell>
          <cell r="D420" t="str">
            <v>CE-GSD</v>
          </cell>
        </row>
        <row r="421">
          <cell r="B421" t="str">
            <v>08051195065001416800</v>
          </cell>
          <cell r="C421" t="str">
            <v>TERM</v>
          </cell>
          <cell r="D421" t="str">
            <v>CE-GSD</v>
          </cell>
        </row>
        <row r="422">
          <cell r="B422" t="str">
            <v>08051195065001416802</v>
          </cell>
          <cell r="C422" t="str">
            <v>TERM</v>
          </cell>
          <cell r="D422" t="str">
            <v>CE-GSD</v>
          </cell>
        </row>
        <row r="423">
          <cell r="B423" t="str">
            <v>08051195065001416803</v>
          </cell>
          <cell r="C423" t="str">
            <v>TERM</v>
          </cell>
          <cell r="D423" t="str">
            <v>CE-GSD</v>
          </cell>
        </row>
        <row r="424">
          <cell r="B424" t="str">
            <v>08061095911090001306</v>
          </cell>
          <cell r="C424" t="str">
            <v>TERM</v>
          </cell>
          <cell r="D424" t="str">
            <v>CE-GSD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54"/>
  <sheetViews>
    <sheetView tabSelected="1" topLeftCell="I1" zoomScale="69" zoomScaleNormal="69" workbookViewId="0">
      <pane ySplit="2" topLeftCell="A3" activePane="bottomLeft" state="frozen"/>
      <selection activeCell="G1" sqref="G1"/>
      <selection pane="bottomLeft" activeCell="G28" sqref="G28"/>
    </sheetView>
  </sheetViews>
  <sheetFormatPr defaultColWidth="8.7265625" defaultRowHeight="14.5" x14ac:dyDescent="0.35"/>
  <cols>
    <col min="1" max="1" width="11.7265625" style="17" bestFit="1" customWidth="1"/>
    <col min="2" max="2" width="19.1796875" style="17" customWidth="1"/>
    <col min="3" max="3" width="20.7265625" style="12" bestFit="1" customWidth="1"/>
    <col min="4" max="4" width="47.453125" style="17" customWidth="1"/>
    <col min="5" max="5" width="20" style="17" customWidth="1"/>
    <col min="6" max="6" width="22.54296875" style="66" customWidth="1"/>
    <col min="7" max="7" width="58.54296875" style="17" customWidth="1"/>
    <col min="8" max="8" width="11.453125" style="17" customWidth="1"/>
    <col min="9" max="9" width="23.81640625" style="17" customWidth="1"/>
    <col min="10" max="10" width="35.81640625" style="17" customWidth="1"/>
    <col min="11" max="11" width="24.81640625" style="17" customWidth="1"/>
    <col min="12" max="12" width="42.26953125" style="17" customWidth="1"/>
    <col min="13" max="13" width="66.54296875" style="17" customWidth="1"/>
    <col min="14" max="14" width="22.54296875" style="17" customWidth="1"/>
    <col min="15" max="15" width="24.54296875" style="17" customWidth="1"/>
    <col min="16" max="16" width="18.453125" style="17" customWidth="1"/>
    <col min="17" max="17" width="27" style="17" customWidth="1"/>
    <col min="18" max="18" width="16.54296875" style="17" customWidth="1"/>
    <col min="19" max="19" width="13.1796875" style="17" customWidth="1"/>
    <col min="20" max="20" width="11.1796875" style="17" customWidth="1"/>
    <col min="21" max="21" width="11.453125" style="17" customWidth="1"/>
    <col min="22" max="22" width="11.81640625" style="1" customWidth="1"/>
    <col min="23" max="23" width="21.81640625" style="1" customWidth="1"/>
    <col min="24" max="24" width="0.54296875" style="17" hidden="1" customWidth="1"/>
    <col min="25" max="25" width="17.81640625" style="17" customWidth="1"/>
    <col min="26" max="26" width="31.1796875" style="17" customWidth="1"/>
    <col min="27" max="27" width="16.1796875" style="17" customWidth="1"/>
    <col min="28" max="28" width="17.453125" style="17" customWidth="1"/>
    <col min="29" max="29" width="17.1796875" style="17" customWidth="1"/>
    <col min="30" max="30" width="24.1796875" style="17" customWidth="1"/>
    <col min="31" max="16384" width="8.7265625" style="1"/>
  </cols>
  <sheetData>
    <row r="1" spans="1:30" s="14" customFormat="1" ht="18.5" x14ac:dyDescent="0.35">
      <c r="A1" s="20" t="s">
        <v>1003</v>
      </c>
      <c r="B1" s="21"/>
      <c r="C1" s="20"/>
      <c r="D1" s="20"/>
      <c r="E1" s="20"/>
      <c r="F1" s="64"/>
      <c r="G1" s="20"/>
      <c r="H1" s="22"/>
      <c r="I1" s="22"/>
      <c r="J1" s="29" t="s">
        <v>1004</v>
      </c>
      <c r="K1" s="30"/>
      <c r="L1" s="28" t="s">
        <v>1005</v>
      </c>
      <c r="M1" s="36"/>
      <c r="N1" s="36"/>
      <c r="O1" s="36"/>
      <c r="P1" s="37"/>
      <c r="Q1" s="38"/>
      <c r="R1" s="37"/>
      <c r="S1" s="37"/>
      <c r="T1" s="37"/>
      <c r="U1" s="37"/>
      <c r="V1" s="50" t="s">
        <v>1006</v>
      </c>
      <c r="W1" s="51"/>
      <c r="Y1" s="52" t="s">
        <v>3034</v>
      </c>
      <c r="Z1" s="73"/>
      <c r="AA1" s="53"/>
      <c r="AB1" s="53"/>
      <c r="AC1" s="53"/>
      <c r="AD1" s="54"/>
    </row>
    <row r="2" spans="1:30" s="13" customFormat="1" ht="112" customHeight="1" x14ac:dyDescent="0.35">
      <c r="A2" s="18" t="s">
        <v>1007</v>
      </c>
      <c r="B2" s="19" t="s">
        <v>1008</v>
      </c>
      <c r="C2" s="19" t="s">
        <v>0</v>
      </c>
      <c r="D2" s="19" t="s">
        <v>1009</v>
      </c>
      <c r="E2" s="19" t="s">
        <v>1010</v>
      </c>
      <c r="F2" s="65" t="s">
        <v>1</v>
      </c>
      <c r="G2" s="19" t="s">
        <v>3</v>
      </c>
      <c r="H2" s="23" t="s">
        <v>2366</v>
      </c>
      <c r="I2" s="23" t="s">
        <v>2</v>
      </c>
      <c r="J2" s="31" t="s">
        <v>1011</v>
      </c>
      <c r="K2" s="32" t="s">
        <v>1012</v>
      </c>
      <c r="L2" s="43" t="s">
        <v>1013</v>
      </c>
      <c r="M2" s="2" t="s">
        <v>1014</v>
      </c>
      <c r="N2" s="45" t="s">
        <v>1015</v>
      </c>
      <c r="O2" s="2" t="s">
        <v>1016</v>
      </c>
      <c r="P2" s="2" t="s">
        <v>1017</v>
      </c>
      <c r="Q2" s="44" t="s">
        <v>1018</v>
      </c>
      <c r="R2" s="44" t="s">
        <v>2822</v>
      </c>
      <c r="S2" s="44" t="s">
        <v>2823</v>
      </c>
      <c r="T2" s="44" t="s">
        <v>2824</v>
      </c>
      <c r="U2" s="44" t="s">
        <v>2825</v>
      </c>
      <c r="V2" s="97" t="s">
        <v>2854</v>
      </c>
      <c r="W2" s="46" t="s">
        <v>1020</v>
      </c>
      <c r="X2" s="55" t="s">
        <v>3035</v>
      </c>
      <c r="Y2" s="74" t="s">
        <v>2373</v>
      </c>
      <c r="Z2" s="83" t="s">
        <v>3071</v>
      </c>
      <c r="AA2" s="83" t="s">
        <v>2305</v>
      </c>
      <c r="AB2" s="83" t="s">
        <v>2306</v>
      </c>
      <c r="AC2" s="83" t="s">
        <v>2307</v>
      </c>
      <c r="AD2" s="57" t="s">
        <v>2301</v>
      </c>
    </row>
    <row r="3" spans="1:30" x14ac:dyDescent="0.35">
      <c r="A3" s="7">
        <f t="shared" ref="A3:A66" si="0">COUNTIF(C:C,C3)</f>
        <v>3</v>
      </c>
      <c r="B3" s="5" t="s">
        <v>1022</v>
      </c>
      <c r="C3" s="6" t="s">
        <v>12</v>
      </c>
      <c r="D3" s="5" t="s">
        <v>1031</v>
      </c>
      <c r="E3" s="7" t="s">
        <v>1023</v>
      </c>
      <c r="F3" s="6" t="s">
        <v>13</v>
      </c>
      <c r="G3" s="5" t="s">
        <v>2374</v>
      </c>
      <c r="H3" s="24" t="str">
        <f>VLOOKUP(F3,'Direct Energy Data'!A:E,5,FALSE)</f>
        <v>44145-1504</v>
      </c>
      <c r="I3" s="24" t="s">
        <v>2303</v>
      </c>
      <c r="J3" s="135" t="s">
        <v>2276</v>
      </c>
      <c r="K3" s="26" t="s">
        <v>1137</v>
      </c>
      <c r="L3" s="33" t="s">
        <v>1034</v>
      </c>
      <c r="M3" s="5" t="s">
        <v>1035</v>
      </c>
      <c r="N3" s="5">
        <v>282136</v>
      </c>
      <c r="O3" s="5" t="s">
        <v>1036</v>
      </c>
      <c r="P3" s="5" t="s">
        <v>1037</v>
      </c>
      <c r="Q3" s="24" t="s">
        <v>1033</v>
      </c>
      <c r="R3" s="7">
        <f>VLOOKUP(C3,'Internal Data'!A:G,4,FALSE)</f>
        <v>52</v>
      </c>
      <c r="S3" s="7" t="str">
        <f>VLOOKUP(C3,'Internal Data'!A:G,5,FALSE)</f>
        <v>001</v>
      </c>
      <c r="T3" s="7" t="str">
        <f>VLOOKUP(C3,'Internal Data'!A:G,6,FALSE)</f>
        <v>2002</v>
      </c>
      <c r="U3" s="94" t="str">
        <f>VLOOKUP(C3,'Internal Data'!A:G,7,FALSE)</f>
        <v>55</v>
      </c>
      <c r="V3" s="93" t="s">
        <v>2316</v>
      </c>
      <c r="W3" s="47" t="str">
        <f>VLOOKUP(V3,'EnergyCAP Data'!K:L,2,FALSE)</f>
        <v>CE POL DS</v>
      </c>
      <c r="X3" s="48">
        <f>VLOOKUP(F3,'Direct Energy Data'!A:C,3,FALSE)</f>
        <v>26673152.640000004</v>
      </c>
      <c r="Y3" s="48">
        <f>VLOOKUP(J3,'EnergyCAP Data'!F:G,2,FALSE)</f>
        <v>13692</v>
      </c>
      <c r="Z3" s="48">
        <f>VLOOKUP(C3,'EnergyCAP Data'!N:O,2,FALSE)</f>
        <v>4275.8</v>
      </c>
      <c r="AA3" s="39"/>
      <c r="AB3" s="39"/>
      <c r="AC3" s="40"/>
      <c r="AD3" s="49">
        <f t="shared" ref="AD3:AD35" si="1">Y3/(8760*Z3)</f>
        <v>3.6554883264655434E-4</v>
      </c>
    </row>
    <row r="4" spans="1:30" x14ac:dyDescent="0.35">
      <c r="A4" s="7">
        <f t="shared" si="0"/>
        <v>3</v>
      </c>
      <c r="B4" s="5" t="s">
        <v>1022</v>
      </c>
      <c r="C4" s="6" t="s">
        <v>12</v>
      </c>
      <c r="D4" s="5" t="s">
        <v>1031</v>
      </c>
      <c r="E4" s="7" t="s">
        <v>1023</v>
      </c>
      <c r="F4" s="6" t="s">
        <v>13</v>
      </c>
      <c r="G4" s="5" t="s">
        <v>2374</v>
      </c>
      <c r="H4" s="24" t="str">
        <f>VLOOKUP(F4,'Direct Energy Data'!A:E,5,FALSE)</f>
        <v>44145-1504</v>
      </c>
      <c r="I4" s="24" t="s">
        <v>2303</v>
      </c>
      <c r="J4" s="135" t="s">
        <v>3044</v>
      </c>
      <c r="K4" s="26" t="s">
        <v>1033</v>
      </c>
      <c r="L4" s="33" t="s">
        <v>1034</v>
      </c>
      <c r="M4" s="5" t="s">
        <v>1035</v>
      </c>
      <c r="N4" s="5">
        <v>282136</v>
      </c>
      <c r="O4" s="5" t="s">
        <v>1036</v>
      </c>
      <c r="P4" s="5" t="s">
        <v>1037</v>
      </c>
      <c r="Q4" s="24" t="s">
        <v>1033</v>
      </c>
      <c r="R4" s="7">
        <f>VLOOKUP(C4,'Internal Data'!A:G,4,FALSE)</f>
        <v>52</v>
      </c>
      <c r="S4" s="7" t="str">
        <f>VLOOKUP(C4,'Internal Data'!A:G,5,FALSE)</f>
        <v>001</v>
      </c>
      <c r="T4" s="7" t="str">
        <f>VLOOKUP(C4,'Internal Data'!A:G,6,FALSE)</f>
        <v>2002</v>
      </c>
      <c r="U4" s="94" t="str">
        <f>VLOOKUP(C4,'Internal Data'!A:G,7,FALSE)</f>
        <v>55</v>
      </c>
      <c r="V4" s="92" t="s">
        <v>10</v>
      </c>
      <c r="W4" s="47" t="str">
        <f>VLOOKUP(V4,'EnergyCAP Data'!K:L,2,FALSE)</f>
        <v>CE Gen Sub DS</v>
      </c>
      <c r="X4" s="48"/>
      <c r="Y4" s="48">
        <f>VLOOKUP(J4,'EnergyCAP Data'!F:G,2,FALSE)</f>
        <v>15837936</v>
      </c>
      <c r="Z4" s="48">
        <f>VLOOKUP(C4,'EnergyCAP Data'!N:O,2,FALSE)</f>
        <v>4275.8</v>
      </c>
      <c r="AA4" s="39"/>
      <c r="AB4" s="39"/>
      <c r="AC4" s="40"/>
      <c r="AD4" s="49">
        <f t="shared" si="1"/>
        <v>0.42284100323771823</v>
      </c>
    </row>
    <row r="5" spans="1:30" x14ac:dyDescent="0.35">
      <c r="A5" s="7">
        <f t="shared" si="0"/>
        <v>3</v>
      </c>
      <c r="B5" s="5" t="s">
        <v>1022</v>
      </c>
      <c r="C5" s="6" t="s">
        <v>12</v>
      </c>
      <c r="D5" s="5" t="s">
        <v>1031</v>
      </c>
      <c r="E5" s="7" t="s">
        <v>1023</v>
      </c>
      <c r="F5" s="6" t="s">
        <v>13</v>
      </c>
      <c r="G5" s="5" t="s">
        <v>2374</v>
      </c>
      <c r="H5" s="24" t="str">
        <f>VLOOKUP(F5,'Direct Energy Data'!A:E,5,FALSE)</f>
        <v>44145-1504</v>
      </c>
      <c r="I5" s="24" t="s">
        <v>2303</v>
      </c>
      <c r="J5" s="135" t="s">
        <v>3045</v>
      </c>
      <c r="K5" s="26" t="s">
        <v>1033</v>
      </c>
      <c r="L5" s="33" t="s">
        <v>1034</v>
      </c>
      <c r="M5" s="5" t="s">
        <v>1035</v>
      </c>
      <c r="N5" s="5">
        <v>282136</v>
      </c>
      <c r="O5" s="5" t="s">
        <v>1036</v>
      </c>
      <c r="P5" s="5" t="s">
        <v>1037</v>
      </c>
      <c r="Q5" s="24" t="s">
        <v>1033</v>
      </c>
      <c r="R5" s="7">
        <f>VLOOKUP(C5,'Internal Data'!A:G,4,FALSE)</f>
        <v>52</v>
      </c>
      <c r="S5" s="7" t="str">
        <f>VLOOKUP(C5,'Internal Data'!A:G,5,FALSE)</f>
        <v>001</v>
      </c>
      <c r="T5" s="7" t="str">
        <f>VLOOKUP(C5,'Internal Data'!A:G,6,FALSE)</f>
        <v>2002</v>
      </c>
      <c r="U5" s="94" t="str">
        <f>VLOOKUP(C5,'Internal Data'!A:G,7,FALSE)</f>
        <v>55</v>
      </c>
      <c r="V5" s="92" t="s">
        <v>10</v>
      </c>
      <c r="W5" s="47" t="str">
        <f>VLOOKUP(V5,'EnergyCAP Data'!K:L,2,FALSE)</f>
        <v>CE Gen Sub DS</v>
      </c>
      <c r="X5" s="48"/>
      <c r="Y5" s="48">
        <f>VLOOKUP(J5,'EnergyCAP Data'!F:G,2,FALSE)</f>
        <v>9782416</v>
      </c>
      <c r="Z5" s="48">
        <f>VLOOKUP(C5,'EnergyCAP Data'!N:O,2,FALSE)</f>
        <v>4275.8</v>
      </c>
      <c r="AA5" s="39"/>
      <c r="AB5" s="39"/>
      <c r="AC5" s="40"/>
      <c r="AD5" s="49">
        <f t="shared" si="1"/>
        <v>0.26117081136889975</v>
      </c>
    </row>
    <row r="6" spans="1:30" x14ac:dyDescent="0.35">
      <c r="A6" s="7">
        <f t="shared" si="0"/>
        <v>2</v>
      </c>
      <c r="B6" s="5" t="s">
        <v>1022</v>
      </c>
      <c r="C6" s="6" t="s">
        <v>52</v>
      </c>
      <c r="D6" s="5" t="s">
        <v>1046</v>
      </c>
      <c r="E6" s="8">
        <v>210000925003</v>
      </c>
      <c r="F6" s="6" t="s">
        <v>53</v>
      </c>
      <c r="G6" s="5" t="s">
        <v>2375</v>
      </c>
      <c r="H6" s="24" t="str">
        <f>VLOOKUP(F6,'Direct Energy Data'!A:E,5,FALSE)</f>
        <v>44130-2306</v>
      </c>
      <c r="I6" s="24" t="s">
        <v>2303</v>
      </c>
      <c r="J6" s="135" t="s">
        <v>3062</v>
      </c>
      <c r="K6" s="26" t="s">
        <v>1048</v>
      </c>
      <c r="L6" s="33" t="s">
        <v>1049</v>
      </c>
      <c r="M6" s="5" t="s">
        <v>1050</v>
      </c>
      <c r="N6" s="5">
        <v>108048</v>
      </c>
      <c r="O6" s="5" t="s">
        <v>1036</v>
      </c>
      <c r="P6" s="5" t="s">
        <v>1037</v>
      </c>
      <c r="Q6" s="24" t="s">
        <v>1033</v>
      </c>
      <c r="R6" s="7">
        <f>VLOOKUP(C6,'Internal Data'!A:G,4,FALSE)</f>
        <v>52</v>
      </c>
      <c r="S6" s="7" t="str">
        <f>VLOOKUP(C6,'Internal Data'!A:G,5,FALSE)</f>
        <v>001</v>
      </c>
      <c r="T6" s="7">
        <f>VLOOKUP(C6,'Internal Data'!A:G,6,FALSE)</f>
        <v>2002</v>
      </c>
      <c r="U6" s="94">
        <f>VLOOKUP(C6,'Internal Data'!A:G,7,FALSE)</f>
        <v>55</v>
      </c>
      <c r="V6" s="92" t="s">
        <v>10</v>
      </c>
      <c r="W6" s="47" t="str">
        <f>VLOOKUP(V6,'EnergyCAP Data'!K:L,2,FALSE)</f>
        <v>CE Gen Sub DS</v>
      </c>
      <c r="X6" s="48"/>
      <c r="Y6" s="48">
        <f>VLOOKUP(J6,'EnergyCAP Data'!F:G,2,FALSE)</f>
        <v>6530792</v>
      </c>
      <c r="Z6" s="48">
        <f>VLOOKUP(C6,'EnergyCAP Data'!N:O,2,FALSE)</f>
        <v>1730.9</v>
      </c>
      <c r="AA6" s="39"/>
      <c r="AB6" s="39"/>
      <c r="AC6" s="40"/>
      <c r="AD6" s="49">
        <f t="shared" si="1"/>
        <v>0.43071477318923218</v>
      </c>
    </row>
    <row r="7" spans="1:30" x14ac:dyDescent="0.35">
      <c r="A7" s="7">
        <f t="shared" si="0"/>
        <v>2</v>
      </c>
      <c r="B7" s="5" t="s">
        <v>1022</v>
      </c>
      <c r="C7" s="6" t="s">
        <v>52</v>
      </c>
      <c r="D7" s="5" t="s">
        <v>1046</v>
      </c>
      <c r="E7" s="8">
        <v>210000925003</v>
      </c>
      <c r="F7" s="6" t="s">
        <v>53</v>
      </c>
      <c r="G7" s="5" t="s">
        <v>2375</v>
      </c>
      <c r="H7" s="24" t="str">
        <f>VLOOKUP(F7,'Direct Energy Data'!A:E,5,FALSE)</f>
        <v>44130-2306</v>
      </c>
      <c r="I7" s="24" t="s">
        <v>2303</v>
      </c>
      <c r="J7" s="135" t="s">
        <v>3061</v>
      </c>
      <c r="K7" s="26" t="s">
        <v>1048</v>
      </c>
      <c r="L7" s="33" t="s">
        <v>1049</v>
      </c>
      <c r="M7" s="5" t="s">
        <v>1050</v>
      </c>
      <c r="N7" s="5">
        <v>108048</v>
      </c>
      <c r="O7" s="5" t="s">
        <v>1036</v>
      </c>
      <c r="P7" s="5" t="s">
        <v>1037</v>
      </c>
      <c r="Q7" s="24" t="s">
        <v>1033</v>
      </c>
      <c r="R7" s="7">
        <f>VLOOKUP(C7,'Internal Data'!A:G,4,FALSE)</f>
        <v>52</v>
      </c>
      <c r="S7" s="7" t="str">
        <f>VLOOKUP(C7,'Internal Data'!A:G,5,FALSE)</f>
        <v>001</v>
      </c>
      <c r="T7" s="7">
        <f>VLOOKUP(C7,'Internal Data'!A:G,6,FALSE)</f>
        <v>2002</v>
      </c>
      <c r="U7" s="94">
        <f>VLOOKUP(C7,'Internal Data'!A:G,7,FALSE)</f>
        <v>55</v>
      </c>
      <c r="V7" s="92" t="s">
        <v>10</v>
      </c>
      <c r="W7" s="47" t="str">
        <f>VLOOKUP(V7,'EnergyCAP Data'!K:L,2,FALSE)</f>
        <v>CE Gen Sub DS</v>
      </c>
      <c r="X7" s="48">
        <f>VLOOKUP(F7,'Direct Energy Data'!A:C,3,FALSE)</f>
        <v>10076372.640000001</v>
      </c>
      <c r="Y7" s="48">
        <f>VLOOKUP(J7,'EnergyCAP Data'!F:G,2,FALSE)</f>
        <v>2571162</v>
      </c>
      <c r="Z7" s="48">
        <f>VLOOKUP(C7,'EnergyCAP Data'!N:O,2,FALSE)</f>
        <v>1730.9</v>
      </c>
      <c r="AA7" s="39"/>
      <c r="AB7" s="39"/>
      <c r="AC7" s="40"/>
      <c r="AD7" s="49">
        <f t="shared" si="1"/>
        <v>0.16957169324375551</v>
      </c>
    </row>
    <row r="8" spans="1:30" x14ac:dyDescent="0.35">
      <c r="A8" s="7">
        <f t="shared" si="0"/>
        <v>2</v>
      </c>
      <c r="B8" s="5" t="s">
        <v>1022</v>
      </c>
      <c r="C8" s="6" t="s">
        <v>47</v>
      </c>
      <c r="D8" s="5" t="s">
        <v>1066</v>
      </c>
      <c r="E8" s="8">
        <v>210000925003</v>
      </c>
      <c r="F8" s="6" t="s">
        <v>48</v>
      </c>
      <c r="G8" s="5" t="s">
        <v>2376</v>
      </c>
      <c r="H8" s="24">
        <f>VLOOKUP(F8,'Direct Energy Data'!A:E,5,FALSE)</f>
        <v>44122</v>
      </c>
      <c r="I8" s="24" t="s">
        <v>2303</v>
      </c>
      <c r="J8" s="135" t="s">
        <v>3043</v>
      </c>
      <c r="K8" s="26" t="s">
        <v>1048</v>
      </c>
      <c r="L8" s="33" t="s">
        <v>1068</v>
      </c>
      <c r="M8" s="5" t="s">
        <v>1069</v>
      </c>
      <c r="N8" s="5">
        <v>2736</v>
      </c>
      <c r="O8" s="5" t="s">
        <v>1036</v>
      </c>
      <c r="P8" s="5" t="s">
        <v>1037</v>
      </c>
      <c r="Q8" s="24" t="s">
        <v>1033</v>
      </c>
      <c r="R8" s="7">
        <f>VLOOKUP(C8,'Internal Data'!A:G,4,FALSE)</f>
        <v>52</v>
      </c>
      <c r="S8" s="7" t="str">
        <f>VLOOKUP(C8,'Internal Data'!A:G,5,FALSE)</f>
        <v>001</v>
      </c>
      <c r="T8" s="7">
        <f>VLOOKUP(C8,'Internal Data'!A:G,6,FALSE)</f>
        <v>2002</v>
      </c>
      <c r="U8" s="94">
        <f>VLOOKUP(C8,'Internal Data'!A:G,7,FALSE)</f>
        <v>55</v>
      </c>
      <c r="V8" s="92" t="s">
        <v>31</v>
      </c>
      <c r="W8" s="47" t="str">
        <f>VLOOKUP(V8,'EnergyCAP Data'!K:L,2,FALSE)</f>
        <v>CE Gen Sec DS</v>
      </c>
      <c r="X8" s="48"/>
      <c r="Y8" s="48">
        <f>VLOOKUP(J8,'EnergyCAP Data'!F:G,2,FALSE)</f>
        <v>1096565</v>
      </c>
      <c r="Z8" s="48">
        <f>VLOOKUP(C8,'EnergyCAP Data'!N:O,2,FALSE)</f>
        <v>960</v>
      </c>
      <c r="AA8" s="39"/>
      <c r="AB8" s="39"/>
      <c r="AC8" s="40"/>
      <c r="AD8" s="49">
        <f t="shared" si="1"/>
        <v>0.13039443017503805</v>
      </c>
    </row>
    <row r="9" spans="1:30" x14ac:dyDescent="0.35">
      <c r="A9" s="7">
        <f t="shared" si="0"/>
        <v>2</v>
      </c>
      <c r="B9" s="5" t="s">
        <v>1022</v>
      </c>
      <c r="C9" s="6" t="s">
        <v>47</v>
      </c>
      <c r="D9" s="5" t="s">
        <v>1066</v>
      </c>
      <c r="E9" s="8">
        <v>210000925003</v>
      </c>
      <c r="F9" s="6" t="s">
        <v>48</v>
      </c>
      <c r="G9" s="5" t="s">
        <v>2376</v>
      </c>
      <c r="H9" s="24">
        <f>VLOOKUP(F9,'Direct Energy Data'!A:E,5,FALSE)</f>
        <v>44122</v>
      </c>
      <c r="I9" s="24" t="s">
        <v>2303</v>
      </c>
      <c r="J9" s="135" t="s">
        <v>3042</v>
      </c>
      <c r="K9" s="26" t="s">
        <v>1048</v>
      </c>
      <c r="L9" s="33" t="s">
        <v>1068</v>
      </c>
      <c r="M9" s="5" t="s">
        <v>1069</v>
      </c>
      <c r="N9" s="5">
        <v>2736</v>
      </c>
      <c r="O9" s="5" t="s">
        <v>1036</v>
      </c>
      <c r="P9" s="5" t="s">
        <v>1037</v>
      </c>
      <c r="Q9" s="24" t="s">
        <v>1033</v>
      </c>
      <c r="R9" s="7">
        <f>VLOOKUP(C9,'Internal Data'!A:G,4,FALSE)</f>
        <v>52</v>
      </c>
      <c r="S9" s="7" t="str">
        <f>VLOOKUP(C9,'Internal Data'!A:G,5,FALSE)</f>
        <v>001</v>
      </c>
      <c r="T9" s="7">
        <f>VLOOKUP(C9,'Internal Data'!A:G,6,FALSE)</f>
        <v>2002</v>
      </c>
      <c r="U9" s="94">
        <f>VLOOKUP(C9,'Internal Data'!A:G,7,FALSE)</f>
        <v>55</v>
      </c>
      <c r="V9" s="92" t="s">
        <v>31</v>
      </c>
      <c r="W9" s="47" t="str">
        <f>VLOOKUP(V9,'EnergyCAP Data'!K:L,2,FALSE)</f>
        <v>CE Gen Sec DS</v>
      </c>
      <c r="X9" s="48">
        <f>VLOOKUP(F9,'Direct Energy Data'!A:C,3,FALSE)</f>
        <v>2364017.8800000004</v>
      </c>
      <c r="Y9" s="48">
        <f>VLOOKUP(J9,'EnergyCAP Data'!F:G,2,FALSE)</f>
        <v>1443810</v>
      </c>
      <c r="Z9" s="48">
        <f>VLOOKUP(C9,'EnergyCAP Data'!N:O,2,FALSE)</f>
        <v>960</v>
      </c>
      <c r="AA9" s="39"/>
      <c r="AB9" s="39"/>
      <c r="AC9" s="40"/>
      <c r="AD9" s="49">
        <f t="shared" si="1"/>
        <v>0.17168593036529681</v>
      </c>
    </row>
    <row r="10" spans="1:30" x14ac:dyDescent="0.35">
      <c r="A10" s="7">
        <f t="shared" si="0"/>
        <v>2</v>
      </c>
      <c r="B10" s="5" t="s">
        <v>1022</v>
      </c>
      <c r="C10" s="6" t="s">
        <v>44</v>
      </c>
      <c r="D10" s="5" t="s">
        <v>1080</v>
      </c>
      <c r="E10" s="8">
        <v>210000925003</v>
      </c>
      <c r="F10" s="6" t="s">
        <v>45</v>
      </c>
      <c r="G10" s="5" t="s">
        <v>2377</v>
      </c>
      <c r="H10" s="24" t="str">
        <f>VLOOKUP(F10,'Direct Energy Data'!A:E,5,FALSE)</f>
        <v>44105-3224</v>
      </c>
      <c r="I10" s="24" t="s">
        <v>2303</v>
      </c>
      <c r="J10" s="135" t="s">
        <v>3054</v>
      </c>
      <c r="K10" s="26" t="s">
        <v>1025</v>
      </c>
      <c r="L10" s="33" t="s">
        <v>1082</v>
      </c>
      <c r="M10" s="5" t="s">
        <v>1083</v>
      </c>
      <c r="N10" s="5">
        <v>195206</v>
      </c>
      <c r="O10" s="5" t="s">
        <v>1084</v>
      </c>
      <c r="P10" s="5" t="s">
        <v>1037</v>
      </c>
      <c r="Q10" s="24" t="s">
        <v>1033</v>
      </c>
      <c r="R10" s="7">
        <f>VLOOKUP(C10,'Internal Data'!A:G,4,FALSE)</f>
        <v>52</v>
      </c>
      <c r="S10" s="7" t="str">
        <f>VLOOKUP(C10,'Internal Data'!A:G,5,FALSE)</f>
        <v>001</v>
      </c>
      <c r="T10" s="7">
        <f>VLOOKUP(C10,'Internal Data'!A:G,6,FALSE)</f>
        <v>2002</v>
      </c>
      <c r="U10" s="94">
        <f>VLOOKUP(C10,'Internal Data'!A:G,7,FALSE)</f>
        <v>88</v>
      </c>
      <c r="V10" s="92" t="s">
        <v>10</v>
      </c>
      <c r="W10" s="47" t="str">
        <f>VLOOKUP(V10,'EnergyCAP Data'!K:L,2,FALSE)</f>
        <v>CE Gen Sub DS</v>
      </c>
      <c r="X10" s="48"/>
      <c r="Y10" s="48">
        <f>VLOOKUP(J10,'EnergyCAP Data'!F:G,2,FALSE)</f>
        <v>1036612</v>
      </c>
      <c r="Z10" s="48">
        <f>VLOOKUP(C10,'EnergyCAP Data'!N:O,2,FALSE)</f>
        <v>681.6</v>
      </c>
      <c r="AA10" s="39"/>
      <c r="AB10" s="39"/>
      <c r="AC10" s="40"/>
      <c r="AD10" s="49">
        <f t="shared" si="1"/>
        <v>0.17361312088665937</v>
      </c>
    </row>
    <row r="11" spans="1:30" x14ac:dyDescent="0.35">
      <c r="A11" s="7">
        <f t="shared" si="0"/>
        <v>2</v>
      </c>
      <c r="B11" s="5" t="s">
        <v>1022</v>
      </c>
      <c r="C11" s="6" t="s">
        <v>44</v>
      </c>
      <c r="D11" s="5" t="s">
        <v>1080</v>
      </c>
      <c r="E11" s="8">
        <v>210000925003</v>
      </c>
      <c r="F11" s="6" t="s">
        <v>45</v>
      </c>
      <c r="G11" s="5" t="s">
        <v>2377</v>
      </c>
      <c r="H11" s="24" t="str">
        <f>VLOOKUP(F11,'Direct Energy Data'!A:E,5,FALSE)</f>
        <v>44105-3224</v>
      </c>
      <c r="I11" s="24" t="s">
        <v>2303</v>
      </c>
      <c r="J11" s="135" t="s">
        <v>3053</v>
      </c>
      <c r="K11" s="26" t="s">
        <v>1025</v>
      </c>
      <c r="L11" s="33" t="s">
        <v>1082</v>
      </c>
      <c r="M11" s="5" t="s">
        <v>1083</v>
      </c>
      <c r="N11" s="5">
        <v>195206</v>
      </c>
      <c r="O11" s="5" t="s">
        <v>1084</v>
      </c>
      <c r="P11" s="5" t="s">
        <v>1037</v>
      </c>
      <c r="Q11" s="24" t="s">
        <v>1033</v>
      </c>
      <c r="R11" s="7">
        <f>VLOOKUP(C11,'Internal Data'!A:G,4,FALSE)</f>
        <v>52</v>
      </c>
      <c r="S11" s="7" t="str">
        <f>VLOOKUP(C11,'Internal Data'!A:G,5,FALSE)</f>
        <v>001</v>
      </c>
      <c r="T11" s="7">
        <f>VLOOKUP(C11,'Internal Data'!A:G,6,FALSE)</f>
        <v>2002</v>
      </c>
      <c r="U11" s="94">
        <f>VLOOKUP(C11,'Internal Data'!A:G,7,FALSE)</f>
        <v>88</v>
      </c>
      <c r="V11" s="92" t="s">
        <v>10</v>
      </c>
      <c r="W11" s="47" t="str">
        <f>VLOOKUP(V11,'EnergyCAP Data'!K:L,2,FALSE)</f>
        <v>CE Gen Sub DS</v>
      </c>
      <c r="X11" s="48">
        <f>VLOOKUP(F11,'Direct Energy Data'!A:C,3,FALSE)</f>
        <v>1870380.45</v>
      </c>
      <c r="Y11" s="48">
        <f>VLOOKUP(J11,'EnergyCAP Data'!F:G,2,FALSE)</f>
        <v>919430</v>
      </c>
      <c r="Z11" s="48">
        <f>VLOOKUP(C11,'EnergyCAP Data'!N:O,2,FALSE)</f>
        <v>681.6</v>
      </c>
      <c r="AA11" s="39"/>
      <c r="AB11" s="39"/>
      <c r="AC11" s="40"/>
      <c r="AD11" s="49">
        <f t="shared" si="1"/>
        <v>0.15398732769524298</v>
      </c>
    </row>
    <row r="12" spans="1:30" x14ac:dyDescent="0.35">
      <c r="A12" s="7">
        <f t="shared" si="0"/>
        <v>2</v>
      </c>
      <c r="B12" s="5" t="s">
        <v>1022</v>
      </c>
      <c r="C12" s="6" t="s">
        <v>36</v>
      </c>
      <c r="D12" s="5" t="s">
        <v>1085</v>
      </c>
      <c r="E12" s="8">
        <v>210000925003</v>
      </c>
      <c r="F12" s="6" t="s">
        <v>37</v>
      </c>
      <c r="G12" s="5" t="s">
        <v>2378</v>
      </c>
      <c r="H12" s="24">
        <f>VLOOKUP(F12,'Direct Energy Data'!A:E,5,FALSE)</f>
        <v>44122</v>
      </c>
      <c r="I12" s="24" t="s">
        <v>2303</v>
      </c>
      <c r="J12" s="135" t="s">
        <v>3049</v>
      </c>
      <c r="K12" s="26" t="s">
        <v>1048</v>
      </c>
      <c r="L12" s="33" t="s">
        <v>1087</v>
      </c>
      <c r="M12" s="5" t="s">
        <v>1088</v>
      </c>
      <c r="N12" s="5">
        <v>6172</v>
      </c>
      <c r="O12" s="5" t="s">
        <v>1036</v>
      </c>
      <c r="P12" s="5" t="s">
        <v>1037</v>
      </c>
      <c r="Q12" s="24" t="s">
        <v>1033</v>
      </c>
      <c r="R12" s="7">
        <f>VLOOKUP(C12,'Internal Data'!A:G,4,FALSE)</f>
        <v>52</v>
      </c>
      <c r="S12" s="7" t="str">
        <f>VLOOKUP(C12,'Internal Data'!A:G,5,FALSE)</f>
        <v>001</v>
      </c>
      <c r="T12" s="7">
        <f>VLOOKUP(C12,'Internal Data'!A:G,6,FALSE)</f>
        <v>2002</v>
      </c>
      <c r="U12" s="94">
        <f>VLOOKUP(C12,'Internal Data'!A:G,7,FALSE)</f>
        <v>55</v>
      </c>
      <c r="V12" s="92" t="s">
        <v>31</v>
      </c>
      <c r="W12" s="47" t="str">
        <f>VLOOKUP(V12,'EnergyCAP Data'!K:L,2,FALSE)</f>
        <v>CE Gen Sec DS</v>
      </c>
      <c r="X12" s="48"/>
      <c r="Y12" s="48">
        <f>VLOOKUP(J12,'EnergyCAP Data'!F:G,2,FALSE)</f>
        <v>519891</v>
      </c>
      <c r="Z12" s="48">
        <f>VLOOKUP(C12,'EnergyCAP Data'!N:O,2,FALSE)</f>
        <v>405.9</v>
      </c>
      <c r="AA12" s="39"/>
      <c r="AB12" s="39"/>
      <c r="AC12" s="40"/>
      <c r="AD12" s="49">
        <f t="shared" si="1"/>
        <v>0.14621406176701868</v>
      </c>
    </row>
    <row r="13" spans="1:30" x14ac:dyDescent="0.35">
      <c r="A13" s="7">
        <f t="shared" si="0"/>
        <v>2</v>
      </c>
      <c r="B13" s="5" t="s">
        <v>1022</v>
      </c>
      <c r="C13" s="6" t="s">
        <v>36</v>
      </c>
      <c r="D13" s="5" t="s">
        <v>1085</v>
      </c>
      <c r="E13" s="8">
        <v>210000925003</v>
      </c>
      <c r="F13" s="6" t="s">
        <v>37</v>
      </c>
      <c r="G13" s="5" t="s">
        <v>2378</v>
      </c>
      <c r="H13" s="24">
        <f>VLOOKUP(F13,'Direct Energy Data'!A:E,5,FALSE)</f>
        <v>44122</v>
      </c>
      <c r="I13" s="24" t="s">
        <v>2303</v>
      </c>
      <c r="J13" s="135" t="s">
        <v>3048</v>
      </c>
      <c r="K13" s="26" t="s">
        <v>1048</v>
      </c>
      <c r="L13" s="33" t="s">
        <v>1087</v>
      </c>
      <c r="M13" s="5" t="s">
        <v>1088</v>
      </c>
      <c r="N13" s="5">
        <v>6172</v>
      </c>
      <c r="O13" s="5" t="s">
        <v>1036</v>
      </c>
      <c r="P13" s="5" t="s">
        <v>1037</v>
      </c>
      <c r="Q13" s="24" t="s">
        <v>1033</v>
      </c>
      <c r="R13" s="7">
        <f>VLOOKUP(C13,'Internal Data'!A:G,4,FALSE)</f>
        <v>52</v>
      </c>
      <c r="S13" s="7" t="str">
        <f>VLOOKUP(C13,'Internal Data'!A:G,5,FALSE)</f>
        <v>001</v>
      </c>
      <c r="T13" s="7">
        <f>VLOOKUP(C13,'Internal Data'!A:G,6,FALSE)</f>
        <v>2002</v>
      </c>
      <c r="U13" s="94">
        <f>VLOOKUP(C13,'Internal Data'!A:G,7,FALSE)</f>
        <v>55</v>
      </c>
      <c r="V13" s="92" t="s">
        <v>31</v>
      </c>
      <c r="W13" s="47" t="str">
        <f>VLOOKUP(V13,'EnergyCAP Data'!K:L,2,FALSE)</f>
        <v>CE Gen Sec DS</v>
      </c>
      <c r="X13" s="48">
        <f>VLOOKUP(F13,'Direct Energy Data'!A:C,3,FALSE)</f>
        <v>1543401.48</v>
      </c>
      <c r="Y13" s="48">
        <f>VLOOKUP(J13,'EnergyCAP Data'!F:G,2,FALSE)</f>
        <v>1027302</v>
      </c>
      <c r="Z13" s="48">
        <f>VLOOKUP(C13,'EnergyCAP Data'!N:O,2,FALSE)</f>
        <v>405.9</v>
      </c>
      <c r="AA13" s="39"/>
      <c r="AB13" s="39"/>
      <c r="AC13" s="40"/>
      <c r="AD13" s="49">
        <f t="shared" si="1"/>
        <v>0.28891825032820689</v>
      </c>
    </row>
    <row r="14" spans="1:30" x14ac:dyDescent="0.35">
      <c r="A14" s="7">
        <f t="shared" si="0"/>
        <v>2</v>
      </c>
      <c r="B14" s="5" t="s">
        <v>1022</v>
      </c>
      <c r="C14" s="6" t="s">
        <v>33</v>
      </c>
      <c r="D14" s="5" t="s">
        <v>1099</v>
      </c>
      <c r="E14" s="8">
        <v>210000925003</v>
      </c>
      <c r="F14" s="6" t="s">
        <v>34</v>
      </c>
      <c r="G14" s="5" t="s">
        <v>2379</v>
      </c>
      <c r="H14" s="24" t="str">
        <f>VLOOKUP(F14,'Direct Energy Data'!A:E,5,FALSE)</f>
        <v>44131-4855</v>
      </c>
      <c r="I14" s="24" t="s">
        <v>2303</v>
      </c>
      <c r="J14" s="135" t="s">
        <v>3058</v>
      </c>
      <c r="K14" s="26" t="s">
        <v>1048</v>
      </c>
      <c r="L14" s="33" t="s">
        <v>1101</v>
      </c>
      <c r="M14" s="5" t="s">
        <v>1102</v>
      </c>
      <c r="N14" s="5">
        <v>1085</v>
      </c>
      <c r="O14" s="5" t="s">
        <v>1036</v>
      </c>
      <c r="P14" s="5" t="s">
        <v>1037</v>
      </c>
      <c r="Q14" s="24" t="s">
        <v>1033</v>
      </c>
      <c r="R14" s="7">
        <f>VLOOKUP(C14,'Internal Data'!A:G,4,FALSE)</f>
        <v>52</v>
      </c>
      <c r="S14" s="7" t="str">
        <f>VLOOKUP(C14,'Internal Data'!A:G,5,FALSE)</f>
        <v>001</v>
      </c>
      <c r="T14" s="7">
        <f>VLOOKUP(C14,'Internal Data'!A:G,6,FALSE)</f>
        <v>2002</v>
      </c>
      <c r="U14" s="94">
        <f>VLOOKUP(C14,'Internal Data'!A:G,7,FALSE)</f>
        <v>55</v>
      </c>
      <c r="V14" s="92" t="s">
        <v>31</v>
      </c>
      <c r="W14" s="47" t="str">
        <f>VLOOKUP(V14,'EnergyCAP Data'!K:L,2,FALSE)</f>
        <v>CE Gen Sec DS</v>
      </c>
      <c r="X14" s="48"/>
      <c r="Y14" s="48">
        <f>VLOOKUP(J14,'EnergyCAP Data'!F:G,2,FALSE)</f>
        <v>821312</v>
      </c>
      <c r="Z14" s="48">
        <f>VLOOKUP(C14,'EnergyCAP Data'!N:O,2,FALSE)</f>
        <v>262.8</v>
      </c>
      <c r="AA14" s="39"/>
      <c r="AB14" s="39"/>
      <c r="AC14" s="40"/>
      <c r="AD14" s="49">
        <f t="shared" si="1"/>
        <v>0.35676209142150217</v>
      </c>
    </row>
    <row r="15" spans="1:30" x14ac:dyDescent="0.35">
      <c r="A15" s="7">
        <f t="shared" si="0"/>
        <v>2</v>
      </c>
      <c r="B15" s="5" t="s">
        <v>1022</v>
      </c>
      <c r="C15" s="6" t="s">
        <v>33</v>
      </c>
      <c r="D15" s="5" t="s">
        <v>1099</v>
      </c>
      <c r="E15" s="8">
        <v>210000925003</v>
      </c>
      <c r="F15" s="6" t="s">
        <v>34</v>
      </c>
      <c r="G15" s="5" t="s">
        <v>2379</v>
      </c>
      <c r="H15" s="24" t="str">
        <f>VLOOKUP(F15,'Direct Energy Data'!A:E,5,FALSE)</f>
        <v>44131-4855</v>
      </c>
      <c r="I15" s="24" t="s">
        <v>2303</v>
      </c>
      <c r="J15" s="135" t="s">
        <v>3057</v>
      </c>
      <c r="K15" s="26" t="s">
        <v>1048</v>
      </c>
      <c r="L15" s="33" t="s">
        <v>1101</v>
      </c>
      <c r="M15" s="5" t="s">
        <v>1102</v>
      </c>
      <c r="N15" s="5">
        <v>1085</v>
      </c>
      <c r="O15" s="5" t="s">
        <v>1036</v>
      </c>
      <c r="P15" s="5" t="s">
        <v>1037</v>
      </c>
      <c r="Q15" s="24" t="s">
        <v>1033</v>
      </c>
      <c r="R15" s="7">
        <f>VLOOKUP(C15,'Internal Data'!A:G,4,FALSE)</f>
        <v>52</v>
      </c>
      <c r="S15" s="7" t="str">
        <f>VLOOKUP(C15,'Internal Data'!A:G,5,FALSE)</f>
        <v>001</v>
      </c>
      <c r="T15" s="7">
        <f>VLOOKUP(C15,'Internal Data'!A:G,6,FALSE)</f>
        <v>2002</v>
      </c>
      <c r="U15" s="94">
        <f>VLOOKUP(C15,'Internal Data'!A:G,7,FALSE)</f>
        <v>55</v>
      </c>
      <c r="V15" s="92" t="s">
        <v>31</v>
      </c>
      <c r="W15" s="47" t="str">
        <f>VLOOKUP(V15,'EnergyCAP Data'!K:L,2,FALSE)</f>
        <v>CE Gen Sec DS</v>
      </c>
      <c r="X15" s="48">
        <f>VLOOKUP(F15,'Direct Energy Data'!A:C,3,FALSE)</f>
        <v>1040217.8300000001</v>
      </c>
      <c r="Y15" s="48">
        <f>VLOOKUP(J15,'EnergyCAP Data'!F:G,2,FALSE)</f>
        <v>386699</v>
      </c>
      <c r="Z15" s="48">
        <f>VLOOKUP(C15,'EnergyCAP Data'!N:O,2,FALSE)</f>
        <v>262.8</v>
      </c>
      <c r="AA15" s="39"/>
      <c r="AB15" s="39"/>
      <c r="AC15" s="40"/>
      <c r="AD15" s="49">
        <f t="shared" si="1"/>
        <v>0.16797458699081894</v>
      </c>
    </row>
    <row r="16" spans="1:30" x14ac:dyDescent="0.35">
      <c r="A16" s="7">
        <f t="shared" si="0"/>
        <v>2</v>
      </c>
      <c r="B16" s="5" t="s">
        <v>1022</v>
      </c>
      <c r="C16" s="6" t="s">
        <v>182</v>
      </c>
      <c r="D16" s="5" t="s">
        <v>1218</v>
      </c>
      <c r="E16" s="8">
        <v>210000928015</v>
      </c>
      <c r="F16" s="6" t="s">
        <v>183</v>
      </c>
      <c r="G16" s="5" t="s">
        <v>2380</v>
      </c>
      <c r="H16" s="24" t="str">
        <f>VLOOKUP(F16,'Direct Energy Data'!A:E,5,FALSE)</f>
        <v>44105-3206</v>
      </c>
      <c r="I16" s="24" t="s">
        <v>2303</v>
      </c>
      <c r="J16" s="135" t="s">
        <v>3052</v>
      </c>
      <c r="K16" s="26" t="s">
        <v>1025</v>
      </c>
      <c r="L16" s="33" t="s">
        <v>1220</v>
      </c>
      <c r="M16" s="5" t="s">
        <v>1221</v>
      </c>
      <c r="N16" s="5">
        <v>322540</v>
      </c>
      <c r="O16" s="5" t="s">
        <v>1084</v>
      </c>
      <c r="P16" s="5" t="s">
        <v>1042</v>
      </c>
      <c r="Q16" s="24" t="s">
        <v>1042</v>
      </c>
      <c r="R16" s="7">
        <f>VLOOKUP(C16,'Internal Data'!A:G,4,FALSE)</f>
        <v>52</v>
      </c>
      <c r="S16" s="7" t="str">
        <f>VLOOKUP(C16,'Internal Data'!A:G,5,FALSE)</f>
        <v>001</v>
      </c>
      <c r="T16" s="7" t="str">
        <f>VLOOKUP(C16,'Internal Data'!A:G,6,FALSE)</f>
        <v>2002</v>
      </c>
      <c r="U16" s="94" t="str">
        <f>VLOOKUP(C16,'Internal Data'!A:G,7,FALSE)</f>
        <v>88</v>
      </c>
      <c r="V16" s="92" t="s">
        <v>31</v>
      </c>
      <c r="W16" s="47" t="str">
        <f>VLOOKUP(V16,'EnergyCAP Data'!K:L,2,FALSE)</f>
        <v>CE Gen Sec DS</v>
      </c>
      <c r="X16" s="48"/>
      <c r="Y16" s="48">
        <f>VLOOKUP(J16,'EnergyCAP Data'!F:G,2,FALSE)</f>
        <v>23176</v>
      </c>
      <c r="Z16" s="48">
        <f>VLOOKUP(C16,'EnergyCAP Data'!N:O,2,FALSE)</f>
        <v>45.8</v>
      </c>
      <c r="AA16" s="39"/>
      <c r="AB16" s="39"/>
      <c r="AC16" s="40"/>
      <c r="AD16" s="49">
        <f t="shared" si="1"/>
        <v>5.7765548044904386E-2</v>
      </c>
    </row>
    <row r="17" spans="1:30" x14ac:dyDescent="0.35">
      <c r="A17" s="7">
        <f t="shared" si="0"/>
        <v>2</v>
      </c>
      <c r="B17" s="5" t="s">
        <v>1022</v>
      </c>
      <c r="C17" s="6" t="s">
        <v>182</v>
      </c>
      <c r="D17" s="5" t="s">
        <v>1218</v>
      </c>
      <c r="E17" s="8">
        <v>210000928015</v>
      </c>
      <c r="F17" s="6" t="s">
        <v>183</v>
      </c>
      <c r="G17" s="5" t="s">
        <v>2380</v>
      </c>
      <c r="H17" s="24" t="str">
        <f>VLOOKUP(F17,'Direct Energy Data'!A:E,5,FALSE)</f>
        <v>44105-3206</v>
      </c>
      <c r="I17" s="24" t="s">
        <v>2303</v>
      </c>
      <c r="J17" s="135" t="s">
        <v>3051</v>
      </c>
      <c r="K17" s="26" t="s">
        <v>1025</v>
      </c>
      <c r="L17" s="33" t="s">
        <v>1220</v>
      </c>
      <c r="M17" s="5" t="s">
        <v>1221</v>
      </c>
      <c r="N17" s="5">
        <v>322540</v>
      </c>
      <c r="O17" s="5" t="s">
        <v>1084</v>
      </c>
      <c r="P17" s="5" t="s">
        <v>1042</v>
      </c>
      <c r="Q17" s="24" t="s">
        <v>1042</v>
      </c>
      <c r="R17" s="7">
        <f>VLOOKUP(C17,'Internal Data'!A:G,4,FALSE)</f>
        <v>52</v>
      </c>
      <c r="S17" s="7" t="str">
        <f>VLOOKUP(C17,'Internal Data'!A:G,5,FALSE)</f>
        <v>001</v>
      </c>
      <c r="T17" s="7" t="str">
        <f>VLOOKUP(C17,'Internal Data'!A:G,6,FALSE)</f>
        <v>2002</v>
      </c>
      <c r="U17" s="94" t="str">
        <f>VLOOKUP(C17,'Internal Data'!A:G,7,FALSE)</f>
        <v>88</v>
      </c>
      <c r="V17" s="92" t="s">
        <v>31</v>
      </c>
      <c r="W17" s="47" t="str">
        <f>VLOOKUP(V17,'EnergyCAP Data'!K:L,2,FALSE)</f>
        <v>CE Gen Sec DS</v>
      </c>
      <c r="X17" s="48">
        <f>VLOOKUP(F17,'Direct Energy Data'!A:C,3,FALSE)</f>
        <v>339301</v>
      </c>
      <c r="Y17" s="48">
        <f>VLOOKUP(J17,'EnergyCAP Data'!F:G,2,FALSE)</f>
        <v>223605</v>
      </c>
      <c r="Z17" s="48">
        <f>VLOOKUP(C17,'EnergyCAP Data'!N:O,2,FALSE)</f>
        <v>45.8</v>
      </c>
      <c r="AA17" s="39"/>
      <c r="AB17" s="39"/>
      <c r="AC17" s="40"/>
      <c r="AD17" s="49">
        <f t="shared" si="1"/>
        <v>0.55732936531674349</v>
      </c>
    </row>
    <row r="18" spans="1:30" x14ac:dyDescent="0.35">
      <c r="A18" s="7">
        <f t="shared" si="0"/>
        <v>2</v>
      </c>
      <c r="B18" s="5" t="s">
        <v>1022</v>
      </c>
      <c r="C18" s="6" t="s">
        <v>236</v>
      </c>
      <c r="D18" s="5" t="s">
        <v>1509</v>
      </c>
      <c r="E18" s="8">
        <v>210000928007</v>
      </c>
      <c r="F18" s="6" t="s">
        <v>237</v>
      </c>
      <c r="G18" s="5" t="s">
        <v>2381</v>
      </c>
      <c r="H18" s="24" t="str">
        <f>VLOOKUP(F18,'Direct Energy Data'!A:E,5,FALSE)</f>
        <v>44111-3155</v>
      </c>
      <c r="I18" s="24" t="s">
        <v>2303</v>
      </c>
      <c r="J18" s="135" t="s">
        <v>2288</v>
      </c>
      <c r="K18" s="26" t="s">
        <v>1025</v>
      </c>
      <c r="L18" s="33" t="s">
        <v>1247</v>
      </c>
      <c r="M18" s="5" t="s">
        <v>1248</v>
      </c>
      <c r="N18" s="5">
        <v>30000</v>
      </c>
      <c r="O18" s="5" t="s">
        <v>1084</v>
      </c>
      <c r="P18" s="5" t="s">
        <v>1042</v>
      </c>
      <c r="Q18" s="24" t="s">
        <v>1043</v>
      </c>
      <c r="R18" s="7">
        <f>VLOOKUP(C18,'Internal Data'!A:G,4,FALSE)</f>
        <v>11</v>
      </c>
      <c r="S18" s="7">
        <f>VLOOKUP(C18,'Internal Data'!A:G,5,FALSE)</f>
        <v>401</v>
      </c>
      <c r="T18" s="7">
        <f>VLOOKUP(C18,'Internal Data'!A:G,6,FALSE)</f>
        <v>7016</v>
      </c>
      <c r="U18" s="94" t="str">
        <f>VLOOKUP(C18,'Internal Data'!A:G,7,FALSE)</f>
        <v>00</v>
      </c>
      <c r="V18" s="92" t="s">
        <v>31</v>
      </c>
      <c r="W18" s="47" t="str">
        <f>VLOOKUP(V18,'EnergyCAP Data'!K:L,2,FALSE)</f>
        <v>CE Gen Sec DS</v>
      </c>
      <c r="X18" s="48"/>
      <c r="Y18" s="48">
        <f>VLOOKUP(J18,'EnergyCAP Data'!F:G,2,FALSE)</f>
        <v>1450</v>
      </c>
      <c r="Z18" s="48">
        <f>VLOOKUP(C18,'EnergyCAP Data'!N:O,2,FALSE)</f>
        <v>28.2</v>
      </c>
      <c r="AA18" s="39"/>
      <c r="AB18" s="39"/>
      <c r="AC18" s="40"/>
      <c r="AD18" s="49">
        <f t="shared" si="1"/>
        <v>5.8696848991223807E-3</v>
      </c>
    </row>
    <row r="19" spans="1:30" x14ac:dyDescent="0.35">
      <c r="A19" s="7">
        <f t="shared" si="0"/>
        <v>2</v>
      </c>
      <c r="B19" s="5" t="s">
        <v>1022</v>
      </c>
      <c r="C19" s="6" t="s">
        <v>236</v>
      </c>
      <c r="D19" s="5" t="s">
        <v>1509</v>
      </c>
      <c r="E19" s="8">
        <v>210000928007</v>
      </c>
      <c r="F19" s="6" t="s">
        <v>237</v>
      </c>
      <c r="G19" s="5" t="s">
        <v>2381</v>
      </c>
      <c r="H19" s="24" t="str">
        <f>VLOOKUP(F19,'Direct Energy Data'!A:E,5,FALSE)</f>
        <v>44111-3155</v>
      </c>
      <c r="I19" s="24" t="s">
        <v>2303</v>
      </c>
      <c r="J19" s="135" t="s">
        <v>1511</v>
      </c>
      <c r="K19" s="26" t="s">
        <v>1025</v>
      </c>
      <c r="L19" s="33" t="s">
        <v>1247</v>
      </c>
      <c r="M19" s="5" t="s">
        <v>1248</v>
      </c>
      <c r="N19" s="5">
        <v>30000</v>
      </c>
      <c r="O19" s="5" t="s">
        <v>1084</v>
      </c>
      <c r="P19" s="5" t="s">
        <v>1042</v>
      </c>
      <c r="Q19" s="24" t="s">
        <v>1043</v>
      </c>
      <c r="R19" s="7">
        <f>VLOOKUP(C19,'Internal Data'!A:G,4,FALSE)</f>
        <v>11</v>
      </c>
      <c r="S19" s="7">
        <f>VLOOKUP(C19,'Internal Data'!A:G,5,FALSE)</f>
        <v>401</v>
      </c>
      <c r="T19" s="7">
        <f>VLOOKUP(C19,'Internal Data'!A:G,6,FALSE)</f>
        <v>7016</v>
      </c>
      <c r="U19" s="94" t="str">
        <f>VLOOKUP(C19,'Internal Data'!A:G,7,FALSE)</f>
        <v>00</v>
      </c>
      <c r="V19" s="92" t="s">
        <v>31</v>
      </c>
      <c r="W19" s="47" t="str">
        <f>VLOOKUP(V19,'EnergyCAP Data'!K:L,2,FALSE)</f>
        <v>CE Gen Sec DS</v>
      </c>
      <c r="X19" s="48">
        <f>VLOOKUP(F19,'Direct Energy Data'!A:C,3,FALSE)</f>
        <v>180289</v>
      </c>
      <c r="Y19" s="48">
        <f>VLOOKUP(J19,'EnergyCAP Data'!F:G,2,FALSE)</f>
        <v>125164</v>
      </c>
      <c r="Z19" s="48">
        <f>VLOOKUP(C19,'EnergyCAP Data'!N:O,2,FALSE)</f>
        <v>28.2</v>
      </c>
      <c r="AA19" s="39"/>
      <c r="AB19" s="39"/>
      <c r="AC19" s="40"/>
      <c r="AD19" s="49">
        <f t="shared" si="1"/>
        <v>0.5066712004922439</v>
      </c>
    </row>
    <row r="20" spans="1:30" x14ac:dyDescent="0.35">
      <c r="A20" s="7">
        <f t="shared" si="0"/>
        <v>2</v>
      </c>
      <c r="B20" s="5" t="s">
        <v>1022</v>
      </c>
      <c r="C20" s="6" t="s">
        <v>324</v>
      </c>
      <c r="D20" s="5" t="s">
        <v>1279</v>
      </c>
      <c r="E20" s="8">
        <v>210000928007</v>
      </c>
      <c r="F20" s="6" t="s">
        <v>325</v>
      </c>
      <c r="G20" s="5" t="s">
        <v>2382</v>
      </c>
      <c r="H20" s="24">
        <f>VLOOKUP(F20,'Direct Energy Data'!A:E,5,FALSE)</f>
        <v>44141</v>
      </c>
      <c r="I20" s="24" t="s">
        <v>2303</v>
      </c>
      <c r="J20" s="135" t="s">
        <v>2295</v>
      </c>
      <c r="K20" s="26" t="s">
        <v>2296</v>
      </c>
      <c r="L20" s="33" t="s">
        <v>1281</v>
      </c>
      <c r="M20" s="5" t="s">
        <v>1280</v>
      </c>
      <c r="N20" s="5">
        <v>170</v>
      </c>
      <c r="O20" s="5" t="s">
        <v>1036</v>
      </c>
      <c r="P20" s="5" t="s">
        <v>1037</v>
      </c>
      <c r="Q20" s="24" t="s">
        <v>1033</v>
      </c>
      <c r="R20" s="7">
        <f>VLOOKUP(C20,'Internal Data'!A:G,4,FALSE)</f>
        <v>52</v>
      </c>
      <c r="S20" s="7" t="str">
        <f>VLOOKUP(C20,'Internal Data'!A:G,5,FALSE)</f>
        <v>001</v>
      </c>
      <c r="T20" s="7" t="str">
        <f>VLOOKUP(C20,'Internal Data'!A:G,6,FALSE)</f>
        <v>2002</v>
      </c>
      <c r="U20" s="94" t="str">
        <f>VLOOKUP(C20,'Internal Data'!A:G,7,FALSE)</f>
        <v>55</v>
      </c>
      <c r="V20" s="93" t="s">
        <v>2316</v>
      </c>
      <c r="W20" s="47" t="str">
        <f>VLOOKUP(V20,'EnergyCAP Data'!K:L,2,FALSE)</f>
        <v>CE POL DS</v>
      </c>
      <c r="X20" s="48"/>
      <c r="Y20" s="48">
        <f>VLOOKUP(J20,'EnergyCAP Data'!F:G,2,FALSE)</f>
        <v>3912</v>
      </c>
      <c r="Z20" s="48">
        <f>VLOOKUP(C20,'EnergyCAP Data'!N:O,2,FALSE)</f>
        <v>7.4</v>
      </c>
      <c r="AA20" s="39"/>
      <c r="AB20" s="39"/>
      <c r="AC20" s="40"/>
      <c r="AD20" s="49">
        <f t="shared" si="1"/>
        <v>6.0348019252128841E-2</v>
      </c>
    </row>
    <row r="21" spans="1:30" x14ac:dyDescent="0.35">
      <c r="A21" s="7">
        <f t="shared" si="0"/>
        <v>2</v>
      </c>
      <c r="B21" s="5" t="s">
        <v>1022</v>
      </c>
      <c r="C21" s="6" t="s">
        <v>324</v>
      </c>
      <c r="D21" s="5" t="s">
        <v>1279</v>
      </c>
      <c r="E21" s="8">
        <v>210000928007</v>
      </c>
      <c r="F21" s="6" t="s">
        <v>325</v>
      </c>
      <c r="G21" s="5" t="s">
        <v>2382</v>
      </c>
      <c r="H21" s="24">
        <f>VLOOKUP(F21,'Direct Energy Data'!A:E,5,FALSE)</f>
        <v>44141</v>
      </c>
      <c r="I21" s="24" t="s">
        <v>2303</v>
      </c>
      <c r="J21" s="135" t="s">
        <v>3039</v>
      </c>
      <c r="K21" s="26" t="s">
        <v>1147</v>
      </c>
      <c r="L21" s="33" t="s">
        <v>1281</v>
      </c>
      <c r="M21" s="5" t="s">
        <v>1280</v>
      </c>
      <c r="N21" s="5">
        <v>170</v>
      </c>
      <c r="O21" s="5" t="s">
        <v>1036</v>
      </c>
      <c r="P21" s="5" t="s">
        <v>1037</v>
      </c>
      <c r="Q21" s="24" t="s">
        <v>1033</v>
      </c>
      <c r="R21" s="7">
        <f>VLOOKUP(C21,'Internal Data'!A:G,4,FALSE)</f>
        <v>52</v>
      </c>
      <c r="S21" s="7" t="str">
        <f>VLOOKUP(C21,'Internal Data'!A:G,5,FALSE)</f>
        <v>001</v>
      </c>
      <c r="T21" s="7" t="str">
        <f>VLOOKUP(C21,'Internal Data'!A:G,6,FALSE)</f>
        <v>2002</v>
      </c>
      <c r="U21" s="94" t="str">
        <f>VLOOKUP(C21,'Internal Data'!A:G,7,FALSE)</f>
        <v>55</v>
      </c>
      <c r="V21" s="93" t="s">
        <v>31</v>
      </c>
      <c r="W21" s="47" t="str">
        <f>VLOOKUP(V21,'EnergyCAP Data'!K:L,2,FALSE)</f>
        <v>CE Gen Sec DS</v>
      </c>
      <c r="X21" s="48">
        <f>VLOOKUP(F21,'Direct Energy Data'!A:C,3,FALSE)</f>
        <v>18036</v>
      </c>
      <c r="Y21" s="48">
        <f>VLOOKUP(J21,'EnergyCAP Data'!F:G,2,FALSE)</f>
        <v>16108</v>
      </c>
      <c r="Z21" s="48">
        <f>VLOOKUP(C21,'EnergyCAP Data'!N:O,2,FALSE)</f>
        <v>7.4</v>
      </c>
      <c r="AA21" s="39"/>
      <c r="AB21" s="39"/>
      <c r="AC21" s="40"/>
      <c r="AD21" s="49">
        <f t="shared" si="1"/>
        <v>0.24848821424163889</v>
      </c>
    </row>
    <row r="22" spans="1:30" x14ac:dyDescent="0.35">
      <c r="A22" s="7">
        <f t="shared" si="0"/>
        <v>2</v>
      </c>
      <c r="B22" s="5" t="s">
        <v>1110</v>
      </c>
      <c r="C22" s="6" t="s">
        <v>450</v>
      </c>
      <c r="D22" s="5" t="s">
        <v>1111</v>
      </c>
      <c r="E22" s="8">
        <v>210000949011</v>
      </c>
      <c r="F22" s="6" t="s">
        <v>452</v>
      </c>
      <c r="G22" s="5" t="s">
        <v>2383</v>
      </c>
      <c r="H22" s="24" t="s">
        <v>2820</v>
      </c>
      <c r="I22" s="24" t="s">
        <v>2302</v>
      </c>
      <c r="J22" s="135" t="s">
        <v>3060</v>
      </c>
      <c r="K22" s="26" t="s">
        <v>1033</v>
      </c>
      <c r="L22" s="33" t="s">
        <v>1112</v>
      </c>
      <c r="M22" s="5" t="s">
        <v>1113</v>
      </c>
      <c r="N22" s="5">
        <v>1296</v>
      </c>
      <c r="O22" s="5" t="s">
        <v>1036</v>
      </c>
      <c r="P22" s="5" t="s">
        <v>1037</v>
      </c>
      <c r="Q22" s="24" t="s">
        <v>1033</v>
      </c>
      <c r="R22" s="7">
        <f>VLOOKUP(C22,'Internal Data'!A:G,4,FALSE)</f>
        <v>52</v>
      </c>
      <c r="S22" s="7" t="str">
        <f>VLOOKUP(C22,'Internal Data'!A:G,5,FALSE)</f>
        <v>001</v>
      </c>
      <c r="T22" s="7">
        <f>VLOOKUP(C22,'Internal Data'!A:G,6,FALSE)</f>
        <v>2002</v>
      </c>
      <c r="U22" s="94">
        <f>VLOOKUP(C22,'Internal Data'!A:G,7,FALSE)</f>
        <v>44</v>
      </c>
      <c r="V22" s="93" t="s">
        <v>25</v>
      </c>
      <c r="W22" s="47" t="str">
        <f>VLOOKUP(V22,'EnergyCAP Data'!K:L,2,FALSE)</f>
        <v>OE Gen Sec DS</v>
      </c>
      <c r="X22" s="48"/>
      <c r="Y22" s="48">
        <f>VLOOKUP(J22,'EnergyCAP Data'!F:G,2,FALSE)</f>
        <v>32724</v>
      </c>
      <c r="Z22" s="48">
        <f>VLOOKUP(C22,'EnergyCAP Data'!N:O,2,FALSE)</f>
        <v>6</v>
      </c>
      <c r="AA22" s="39"/>
      <c r="AB22" s="39"/>
      <c r="AC22" s="40"/>
      <c r="AD22" s="49">
        <f t="shared" si="1"/>
        <v>0.62260273972602742</v>
      </c>
    </row>
    <row r="23" spans="1:30" x14ac:dyDescent="0.35">
      <c r="A23" s="7">
        <f t="shared" si="0"/>
        <v>2</v>
      </c>
      <c r="B23" s="5" t="s">
        <v>1110</v>
      </c>
      <c r="C23" s="6" t="s">
        <v>450</v>
      </c>
      <c r="D23" s="5" t="s">
        <v>1111</v>
      </c>
      <c r="E23" s="8">
        <v>210000949011</v>
      </c>
      <c r="F23" s="6" t="s">
        <v>451</v>
      </c>
      <c r="G23" s="5" t="s">
        <v>2383</v>
      </c>
      <c r="H23" s="24" t="str">
        <f>VLOOKUP(F23,'Direct Energy Data'!A:E,5,FALSE)</f>
        <v>44212-2513</v>
      </c>
      <c r="I23" s="24" t="s">
        <v>2302</v>
      </c>
      <c r="J23" s="135" t="s">
        <v>3059</v>
      </c>
      <c r="K23" s="26" t="s">
        <v>1033</v>
      </c>
      <c r="L23" s="33" t="s">
        <v>1112</v>
      </c>
      <c r="M23" s="5" t="s">
        <v>1113</v>
      </c>
      <c r="N23" s="5">
        <v>1296</v>
      </c>
      <c r="O23" s="5" t="s">
        <v>1036</v>
      </c>
      <c r="P23" s="5" t="s">
        <v>1037</v>
      </c>
      <c r="Q23" s="24" t="s">
        <v>1033</v>
      </c>
      <c r="R23" s="7">
        <f>VLOOKUP(C23,'Internal Data'!A:G,4,FALSE)</f>
        <v>52</v>
      </c>
      <c r="S23" s="7" t="str">
        <f>VLOOKUP(C23,'Internal Data'!A:G,5,FALSE)</f>
        <v>001</v>
      </c>
      <c r="T23" s="7">
        <f>VLOOKUP(C23,'Internal Data'!A:G,6,FALSE)</f>
        <v>2002</v>
      </c>
      <c r="U23" s="94">
        <f>VLOOKUP(C23,'Internal Data'!A:G,7,FALSE)</f>
        <v>44</v>
      </c>
      <c r="V23" s="93" t="s">
        <v>25</v>
      </c>
      <c r="W23" s="47" t="str">
        <f>VLOOKUP(V23,'EnergyCAP Data'!K:L,2,FALSE)</f>
        <v>OE Gen Sec DS</v>
      </c>
      <c r="X23" s="48">
        <f>VLOOKUP(F23,'Direct Energy Data'!A:C,3,FALSE)</f>
        <v>3486</v>
      </c>
      <c r="Y23" s="48">
        <f>VLOOKUP(J23,'EnergyCAP Data'!F:G,2,FALSE)</f>
        <v>2685</v>
      </c>
      <c r="Z23" s="48">
        <f>VLOOKUP(C23,'EnergyCAP Data'!N:O,2,FALSE)</f>
        <v>6</v>
      </c>
      <c r="AA23" s="39"/>
      <c r="AB23" s="39"/>
      <c r="AC23" s="40"/>
      <c r="AD23" s="49">
        <f t="shared" si="1"/>
        <v>5.1084474885844749E-2</v>
      </c>
    </row>
    <row r="24" spans="1:30" s="17" customFormat="1" x14ac:dyDescent="0.35">
      <c r="A24" s="7">
        <f t="shared" si="0"/>
        <v>2</v>
      </c>
      <c r="B24" s="5" t="s">
        <v>1022</v>
      </c>
      <c r="C24" s="6" t="s">
        <v>109</v>
      </c>
      <c r="D24" s="5" t="s">
        <v>1324</v>
      </c>
      <c r="E24" s="8">
        <v>210000928015</v>
      </c>
      <c r="F24" s="6" t="s">
        <v>110</v>
      </c>
      <c r="G24" s="5" t="s">
        <v>2384</v>
      </c>
      <c r="H24" s="24">
        <f>VLOOKUP(F24,'Direct Energy Data'!A:E,5,FALSE)</f>
        <v>44122</v>
      </c>
      <c r="I24" s="24" t="s">
        <v>2303</v>
      </c>
      <c r="J24" s="135" t="s">
        <v>2278</v>
      </c>
      <c r="K24" s="26" t="s">
        <v>1053</v>
      </c>
      <c r="L24" s="33" t="s">
        <v>1212</v>
      </c>
      <c r="M24" s="5" t="s">
        <v>1213</v>
      </c>
      <c r="N24" s="5">
        <v>20264</v>
      </c>
      <c r="O24" s="5" t="s">
        <v>1159</v>
      </c>
      <c r="P24" s="5" t="s">
        <v>1042</v>
      </c>
      <c r="Q24" s="24" t="s">
        <v>1057</v>
      </c>
      <c r="R24" s="7" t="str">
        <f>VLOOKUP(C24,'Internal Data'!A:G,4,FALSE)</f>
        <v>01</v>
      </c>
      <c r="S24" s="7" t="str">
        <f>VLOOKUP(C24,'Internal Data'!A:G,5,FALSE)</f>
        <v>001</v>
      </c>
      <c r="T24" s="7">
        <f>VLOOKUP(C24,'Internal Data'!A:G,6,FALSE)</f>
        <v>7004</v>
      </c>
      <c r="U24" s="94" t="str">
        <f>VLOOKUP(C24,'Internal Data'!A:G,7,FALSE)</f>
        <v>06</v>
      </c>
      <c r="V24" s="93" t="s">
        <v>2316</v>
      </c>
      <c r="W24" s="47" t="str">
        <f>VLOOKUP(V24,'EnergyCAP Data'!K:L,2,FALSE)</f>
        <v>CE POL DS</v>
      </c>
      <c r="X24" s="48"/>
      <c r="Y24" s="48">
        <f>VLOOKUP(J24,'EnergyCAP Data'!F:G,2,FALSE)</f>
        <v>4140</v>
      </c>
      <c r="Z24" s="48">
        <f>VLOOKUP(C24,'EnergyCAP Data'!N:O,2,FALSE)</f>
        <v>6.7</v>
      </c>
      <c r="AA24" s="39"/>
      <c r="AB24" s="39"/>
      <c r="AC24" s="40"/>
      <c r="AD24" s="49">
        <f t="shared" si="1"/>
        <v>7.0537722347168264E-2</v>
      </c>
    </row>
    <row r="25" spans="1:30" x14ac:dyDescent="0.35">
      <c r="A25" s="7">
        <f t="shared" si="0"/>
        <v>2</v>
      </c>
      <c r="B25" s="5" t="s">
        <v>1022</v>
      </c>
      <c r="C25" s="6" t="s">
        <v>109</v>
      </c>
      <c r="D25" s="5" t="s">
        <v>1324</v>
      </c>
      <c r="E25" s="8">
        <v>210000928015</v>
      </c>
      <c r="F25" s="6" t="s">
        <v>110</v>
      </c>
      <c r="G25" s="5" t="s">
        <v>2384</v>
      </c>
      <c r="H25" s="24">
        <f>VLOOKUP(F25,'Direct Energy Data'!A:E,5,FALSE)</f>
        <v>44122</v>
      </c>
      <c r="I25" s="24" t="s">
        <v>2303</v>
      </c>
      <c r="J25" s="135" t="s">
        <v>3041</v>
      </c>
      <c r="K25" s="26" t="s">
        <v>1325</v>
      </c>
      <c r="L25" s="33" t="s">
        <v>1212</v>
      </c>
      <c r="M25" s="5" t="s">
        <v>1213</v>
      </c>
      <c r="N25" s="5">
        <v>20264</v>
      </c>
      <c r="O25" s="5" t="s">
        <v>1159</v>
      </c>
      <c r="P25" s="5" t="s">
        <v>1042</v>
      </c>
      <c r="Q25" s="24" t="s">
        <v>1057</v>
      </c>
      <c r="R25" s="7" t="str">
        <f>VLOOKUP(C25,'Internal Data'!A:G,4,FALSE)</f>
        <v>01</v>
      </c>
      <c r="S25" s="7" t="str">
        <f>VLOOKUP(C25,'Internal Data'!A:G,5,FALSE)</f>
        <v>001</v>
      </c>
      <c r="T25" s="7">
        <f>VLOOKUP(C25,'Internal Data'!A:G,6,FALSE)</f>
        <v>7004</v>
      </c>
      <c r="U25" s="94" t="str">
        <f>VLOOKUP(C25,'Internal Data'!A:G,7,FALSE)</f>
        <v>06</v>
      </c>
      <c r="V25" s="92" t="s">
        <v>31</v>
      </c>
      <c r="W25" s="47" t="str">
        <f>VLOOKUP(V25,'EnergyCAP Data'!K:L,2,FALSE)</f>
        <v>CE Gen Sec DS</v>
      </c>
      <c r="X25" s="48">
        <f>VLOOKUP(F25,'Direct Energy Data'!A:C,3,FALSE)</f>
        <v>16376</v>
      </c>
      <c r="Y25" s="48">
        <f>VLOOKUP(J25,'EnergyCAP Data'!F:G,2,FALSE)</f>
        <v>16421</v>
      </c>
      <c r="Z25" s="48">
        <f>VLOOKUP(C25,'EnergyCAP Data'!N:O,2,FALSE)</f>
        <v>6.7</v>
      </c>
      <c r="AA25" s="39"/>
      <c r="AB25" s="39"/>
      <c r="AC25" s="40"/>
      <c r="AD25" s="49">
        <f t="shared" si="1"/>
        <v>0.2797825938799155</v>
      </c>
    </row>
    <row r="26" spans="1:30" s="17" customFormat="1" x14ac:dyDescent="0.35">
      <c r="A26" s="7">
        <f t="shared" si="0"/>
        <v>2</v>
      </c>
      <c r="B26" s="5" t="s">
        <v>1022</v>
      </c>
      <c r="C26" s="6" t="s">
        <v>39</v>
      </c>
      <c r="D26" s="5" t="s">
        <v>2314</v>
      </c>
      <c r="E26" s="8">
        <v>210000925003</v>
      </c>
      <c r="F26" s="6" t="s">
        <v>40</v>
      </c>
      <c r="G26" s="5" t="s">
        <v>2385</v>
      </c>
      <c r="H26" s="24">
        <f>VLOOKUP(F26,'Direct Energy Data'!A:E,5,FALSE)</f>
        <v>44135</v>
      </c>
      <c r="I26" s="24" t="s">
        <v>2303</v>
      </c>
      <c r="J26" s="135" t="s">
        <v>2277</v>
      </c>
      <c r="K26" s="26" t="s">
        <v>1025</v>
      </c>
      <c r="L26" s="33" t="s">
        <v>1026</v>
      </c>
      <c r="M26" s="5" t="s">
        <v>1027</v>
      </c>
      <c r="N26" s="5">
        <v>1142810</v>
      </c>
      <c r="O26" s="5" t="s">
        <v>1028</v>
      </c>
      <c r="P26" s="5" t="s">
        <v>1029</v>
      </c>
      <c r="Q26" s="24" t="s">
        <v>1030</v>
      </c>
      <c r="R26" s="7">
        <f>VLOOKUP(C26,'Internal Data'!A:G,4,FALSE)</f>
        <v>60</v>
      </c>
      <c r="S26" s="7" t="str">
        <f>VLOOKUP(C26,'Internal Data'!A:G,5,FALSE)</f>
        <v>001</v>
      </c>
      <c r="T26" s="7">
        <f>VLOOKUP(C26,'Internal Data'!A:G,6,FALSE)</f>
        <v>3001</v>
      </c>
      <c r="U26" s="94" t="str">
        <f>VLOOKUP(C26,'Internal Data'!A:G,7,FALSE)</f>
        <v>00</v>
      </c>
      <c r="V26" s="92" t="s">
        <v>42</v>
      </c>
      <c r="W26" s="47" t="str">
        <f>VLOOKUP(V26,'EnergyCAP Data'!K:L,2,FALSE)</f>
        <v>CE Gen Trn DS</v>
      </c>
      <c r="X26" s="48">
        <f>VLOOKUP(F26,'Direct Energy Data'!A:C,3,FALSE)</f>
        <v>14972031.899999999</v>
      </c>
      <c r="Y26" s="48">
        <f>VLOOKUP(J26,'EnergyCAP Data'!F:G,2,FALSE)</f>
        <v>7999719</v>
      </c>
      <c r="Z26" s="48">
        <f>VLOOKUP(C26,'EnergyCAP Data'!N:O,2,FALSE)</f>
        <v>2791.1</v>
      </c>
      <c r="AA26" s="39"/>
      <c r="AB26" s="39"/>
      <c r="AC26" s="40"/>
      <c r="AD26" s="49">
        <f t="shared" si="1"/>
        <v>0.32718638941881312</v>
      </c>
    </row>
    <row r="27" spans="1:30" x14ac:dyDescent="0.35">
      <c r="A27" s="7">
        <f t="shared" si="0"/>
        <v>2</v>
      </c>
      <c r="B27" s="5" t="s">
        <v>1022</v>
      </c>
      <c r="C27" s="6" t="s">
        <v>39</v>
      </c>
      <c r="D27" s="5" t="s">
        <v>2314</v>
      </c>
      <c r="E27" s="8">
        <v>210000925003</v>
      </c>
      <c r="F27" s="6" t="s">
        <v>40</v>
      </c>
      <c r="G27" s="5" t="s">
        <v>2385</v>
      </c>
      <c r="H27" s="24">
        <f>VLOOKUP(F27,'Direct Energy Data'!A:E,5,FALSE)</f>
        <v>44135</v>
      </c>
      <c r="I27" s="24" t="s">
        <v>2303</v>
      </c>
      <c r="J27" s="135" t="s">
        <v>1045</v>
      </c>
      <c r="K27" s="26" t="s">
        <v>1025</v>
      </c>
      <c r="L27" s="33" t="s">
        <v>1026</v>
      </c>
      <c r="M27" s="5" t="s">
        <v>1027</v>
      </c>
      <c r="N27" s="5">
        <v>1142810</v>
      </c>
      <c r="O27" s="5" t="s">
        <v>1028</v>
      </c>
      <c r="P27" s="5" t="s">
        <v>1029</v>
      </c>
      <c r="Q27" s="24" t="s">
        <v>1030</v>
      </c>
      <c r="R27" s="7">
        <f>VLOOKUP(C27,'Internal Data'!A:G,4,FALSE)</f>
        <v>60</v>
      </c>
      <c r="S27" s="7" t="str">
        <f>VLOOKUP(C27,'Internal Data'!A:G,5,FALSE)</f>
        <v>001</v>
      </c>
      <c r="T27" s="7">
        <f>VLOOKUP(C27,'Internal Data'!A:G,6,FALSE)</f>
        <v>3001</v>
      </c>
      <c r="U27" s="94" t="str">
        <f>VLOOKUP(C27,'Internal Data'!A:G,7,FALSE)</f>
        <v>00</v>
      </c>
      <c r="V27" s="92" t="s">
        <v>42</v>
      </c>
      <c r="W27" s="47" t="str">
        <f>VLOOKUP(V27,'EnergyCAP Data'!K:L,2,FALSE)</f>
        <v>CE Gen Trn DS</v>
      </c>
      <c r="X27" s="48"/>
      <c r="Y27" s="48">
        <f>VLOOKUP(J27,'EnergyCAP Data'!F:G,2,FALSE)</f>
        <v>8288808</v>
      </c>
      <c r="Z27" s="48">
        <f>VLOOKUP(C27,'EnergyCAP Data'!N:O,2,FALSE)</f>
        <v>2791.1</v>
      </c>
      <c r="AA27" s="39"/>
      <c r="AB27" s="39"/>
      <c r="AC27" s="40"/>
      <c r="AD27" s="49">
        <f t="shared" si="1"/>
        <v>0.33901005299133302</v>
      </c>
    </row>
    <row r="28" spans="1:30" x14ac:dyDescent="0.35">
      <c r="A28" s="7">
        <f t="shared" si="0"/>
        <v>2</v>
      </c>
      <c r="B28" s="5" t="s">
        <v>1022</v>
      </c>
      <c r="C28" s="6" t="s">
        <v>8</v>
      </c>
      <c r="D28" s="5" t="s">
        <v>2311</v>
      </c>
      <c r="E28" s="7" t="s">
        <v>1023</v>
      </c>
      <c r="F28" s="6" t="s">
        <v>9</v>
      </c>
      <c r="G28" s="5" t="s">
        <v>2386</v>
      </c>
      <c r="H28" s="24">
        <f>VLOOKUP(F28,'Direct Energy Data'!A:E,5,FALSE)</f>
        <v>44135</v>
      </c>
      <c r="I28" s="24" t="s">
        <v>2303</v>
      </c>
      <c r="J28" s="135" t="s">
        <v>2312</v>
      </c>
      <c r="K28" s="26" t="s">
        <v>1025</v>
      </c>
      <c r="L28" s="33" t="s">
        <v>1026</v>
      </c>
      <c r="M28" s="5" t="s">
        <v>1027</v>
      </c>
      <c r="N28" s="5">
        <v>1142810</v>
      </c>
      <c r="O28" s="5" t="s">
        <v>1028</v>
      </c>
      <c r="P28" s="5" t="s">
        <v>1029</v>
      </c>
      <c r="Q28" s="24" t="s">
        <v>1030</v>
      </c>
      <c r="R28" s="7">
        <f>VLOOKUP(C28,'Internal Data'!A:G,4,FALSE)</f>
        <v>60</v>
      </c>
      <c r="S28" s="7" t="str">
        <f>VLOOKUP(C28,'Internal Data'!A:G,5,FALSE)</f>
        <v>001</v>
      </c>
      <c r="T28" s="7">
        <f>VLOOKUP(C28,'Internal Data'!A:G,6,FALSE)</f>
        <v>3001</v>
      </c>
      <c r="U28" s="94" t="str">
        <f>VLOOKUP(C28,'Internal Data'!A:G,7,FALSE)</f>
        <v>11</v>
      </c>
      <c r="V28" s="92" t="s">
        <v>10</v>
      </c>
      <c r="W28" s="47" t="str">
        <f>VLOOKUP(V28,'EnergyCAP Data'!K:L,2,FALSE)</f>
        <v>CE Gen Sub DS</v>
      </c>
      <c r="X28" s="48">
        <f>VLOOKUP(F28,'Direct Energy Data'!A:C,3,FALSE)</f>
        <v>33031856.699999999</v>
      </c>
      <c r="Y28" s="48">
        <f>VLOOKUP(J28,'EnergyCAP Data'!F:G,2,FALSE)</f>
        <v>10143570</v>
      </c>
      <c r="Z28" s="48">
        <f>VLOOKUP(C28,'EnergyCAP Data'!N:O,2,FALSE)</f>
        <v>6025.8</v>
      </c>
      <c r="AA28" s="39"/>
      <c r="AB28" s="39"/>
      <c r="AC28" s="40"/>
      <c r="AD28" s="49">
        <f t="shared" si="1"/>
        <v>0.19216399163960268</v>
      </c>
    </row>
    <row r="29" spans="1:30" x14ac:dyDescent="0.35">
      <c r="A29" s="7">
        <f t="shared" si="0"/>
        <v>2</v>
      </c>
      <c r="B29" s="5" t="s">
        <v>1022</v>
      </c>
      <c r="C29" s="6" t="s">
        <v>8</v>
      </c>
      <c r="D29" s="5" t="s">
        <v>2311</v>
      </c>
      <c r="E29" s="7" t="s">
        <v>1023</v>
      </c>
      <c r="F29" s="6" t="s">
        <v>9</v>
      </c>
      <c r="G29" s="5" t="s">
        <v>2386</v>
      </c>
      <c r="H29" s="24">
        <f>VLOOKUP(F29,'Direct Energy Data'!A:E,5,FALSE)</f>
        <v>44135</v>
      </c>
      <c r="I29" s="24" t="s">
        <v>2303</v>
      </c>
      <c r="J29" s="135" t="s">
        <v>2313</v>
      </c>
      <c r="K29" s="26" t="s">
        <v>1025</v>
      </c>
      <c r="L29" s="33" t="s">
        <v>1026</v>
      </c>
      <c r="M29" s="5" t="s">
        <v>1027</v>
      </c>
      <c r="N29" s="5">
        <v>1142810</v>
      </c>
      <c r="O29" s="5" t="s">
        <v>1028</v>
      </c>
      <c r="P29" s="5" t="s">
        <v>1029</v>
      </c>
      <c r="Q29" s="24" t="s">
        <v>1030</v>
      </c>
      <c r="R29" s="7">
        <f>VLOOKUP(C29,'Internal Data'!A:G,4,FALSE)</f>
        <v>60</v>
      </c>
      <c r="S29" s="7" t="str">
        <f>VLOOKUP(C29,'Internal Data'!A:G,5,FALSE)</f>
        <v>001</v>
      </c>
      <c r="T29" s="7">
        <f>VLOOKUP(C29,'Internal Data'!A:G,6,FALSE)</f>
        <v>3001</v>
      </c>
      <c r="U29" s="94" t="str">
        <f>VLOOKUP(C29,'Internal Data'!A:G,7,FALSE)</f>
        <v>11</v>
      </c>
      <c r="V29" s="92" t="s">
        <v>10</v>
      </c>
      <c r="W29" s="47" t="str">
        <f>VLOOKUP(V29,'EnergyCAP Data'!K:L,2,FALSE)</f>
        <v>CE Gen Sub DS</v>
      </c>
      <c r="X29" s="48"/>
      <c r="Y29" s="48">
        <f>VLOOKUP(J29,'EnergyCAP Data'!F:G,2,FALSE)</f>
        <v>25792404</v>
      </c>
      <c r="Z29" s="48">
        <f>VLOOKUP(C29,'EnergyCAP Data'!N:O,2,FALSE)</f>
        <v>6025.8</v>
      </c>
      <c r="AA29" s="39"/>
      <c r="AB29" s="39"/>
      <c r="AC29" s="40"/>
      <c r="AD29" s="49">
        <f t="shared" si="1"/>
        <v>0.48862198482597891</v>
      </c>
    </row>
    <row r="30" spans="1:30" x14ac:dyDescent="0.35">
      <c r="A30" s="7">
        <f t="shared" si="0"/>
        <v>2</v>
      </c>
      <c r="B30" s="5" t="s">
        <v>1110</v>
      </c>
      <c r="C30" s="6" t="s">
        <v>4</v>
      </c>
      <c r="D30" s="5" t="s">
        <v>1121</v>
      </c>
      <c r="E30" s="7" t="s">
        <v>1023</v>
      </c>
      <c r="F30" s="6" t="s">
        <v>5</v>
      </c>
      <c r="G30" s="5" t="s">
        <v>2387</v>
      </c>
      <c r="H30" s="24" t="str">
        <f>VLOOKUP(F30,'Direct Energy Data'!A:E,5,FALSE)</f>
        <v>44056-1130</v>
      </c>
      <c r="I30" s="24" t="s">
        <v>2302</v>
      </c>
      <c r="J30" s="135" t="s">
        <v>3063</v>
      </c>
      <c r="K30" s="26" t="s">
        <v>1048</v>
      </c>
      <c r="L30" s="33" t="s">
        <v>1123</v>
      </c>
      <c r="M30" s="5" t="s">
        <v>1124</v>
      </c>
      <c r="N30" s="5">
        <v>760</v>
      </c>
      <c r="O30" s="5" t="s">
        <v>1036</v>
      </c>
      <c r="P30" s="5" t="s">
        <v>1042</v>
      </c>
      <c r="Q30" s="24" t="s">
        <v>1057</v>
      </c>
      <c r="R30" s="7">
        <f>VLOOKUP(C30,'Internal Data'!A:G,4,FALSE)</f>
        <v>52</v>
      </c>
      <c r="S30" s="7" t="str">
        <f>VLOOKUP(C30,'Internal Data'!A:G,5,FALSE)</f>
        <v>001</v>
      </c>
      <c r="T30" s="7">
        <f>VLOOKUP(C30,'Internal Data'!A:G,6,FALSE)</f>
        <v>2002</v>
      </c>
      <c r="U30" s="94">
        <f>VLOOKUP(C30,'Internal Data'!A:G,7,FALSE)</f>
        <v>55</v>
      </c>
      <c r="V30" s="92" t="s">
        <v>6</v>
      </c>
      <c r="W30" s="47" t="str">
        <f>VLOOKUP(V30,'EnergyCAP Data'!K:L,2,FALSE)</f>
        <v>OE Gen Pri DS</v>
      </c>
      <c r="X30" s="48">
        <f>VLOOKUP(F30,'Direct Energy Data'!A:C,3,FALSE)</f>
        <v>403341.02800000005</v>
      </c>
      <c r="Y30" s="48">
        <f>VLOOKUP(J30,'EnergyCAP Data'!F:G,2,FALSE)</f>
        <v>211536</v>
      </c>
      <c r="Z30" s="48">
        <f>VLOOKUP(C30,'EnergyCAP Data'!N:O,2,FALSE)</f>
        <v>83.067999999999998</v>
      </c>
      <c r="AA30" s="39"/>
      <c r="AB30" s="39"/>
      <c r="AC30" s="40"/>
      <c r="AD30" s="49">
        <f t="shared" si="1"/>
        <v>0.2907009342403748</v>
      </c>
    </row>
    <row r="31" spans="1:30" x14ac:dyDescent="0.35">
      <c r="A31" s="7">
        <f t="shared" si="0"/>
        <v>2</v>
      </c>
      <c r="B31" s="5" t="s">
        <v>1110</v>
      </c>
      <c r="C31" s="6" t="s">
        <v>4</v>
      </c>
      <c r="D31" s="5" t="s">
        <v>1121</v>
      </c>
      <c r="E31" s="7" t="s">
        <v>1023</v>
      </c>
      <c r="F31" s="6" t="s">
        <v>5</v>
      </c>
      <c r="G31" s="5" t="s">
        <v>2387</v>
      </c>
      <c r="H31" s="24" t="str">
        <f>VLOOKUP(F31,'Direct Energy Data'!A:E,5,FALSE)</f>
        <v>44056-1130</v>
      </c>
      <c r="I31" s="24" t="s">
        <v>2302</v>
      </c>
      <c r="J31" s="135" t="s">
        <v>3064</v>
      </c>
      <c r="K31" s="26" t="s">
        <v>1048</v>
      </c>
      <c r="L31" s="33" t="s">
        <v>1123</v>
      </c>
      <c r="M31" s="5" t="s">
        <v>1124</v>
      </c>
      <c r="N31" s="5">
        <v>760</v>
      </c>
      <c r="O31" s="5" t="s">
        <v>1036</v>
      </c>
      <c r="P31" s="5" t="s">
        <v>1042</v>
      </c>
      <c r="Q31" s="24" t="s">
        <v>1057</v>
      </c>
      <c r="R31" s="7">
        <f>VLOOKUP(C31,'Internal Data'!A:G,4,FALSE)</f>
        <v>52</v>
      </c>
      <c r="S31" s="7" t="str">
        <f>VLOOKUP(C31,'Internal Data'!A:G,5,FALSE)</f>
        <v>001</v>
      </c>
      <c r="T31" s="7">
        <f>VLOOKUP(C31,'Internal Data'!A:G,6,FALSE)</f>
        <v>2002</v>
      </c>
      <c r="U31" s="94">
        <f>VLOOKUP(C31,'Internal Data'!A:G,7,FALSE)</f>
        <v>55</v>
      </c>
      <c r="V31" s="92" t="s">
        <v>6</v>
      </c>
      <c r="W31" s="47" t="str">
        <f>VLOOKUP(V31,'EnergyCAP Data'!K:L,2,FALSE)</f>
        <v>OE Gen Pri DS</v>
      </c>
      <c r="X31" s="48"/>
      <c r="Y31" s="48">
        <f>VLOOKUP(J31,'EnergyCAP Data'!F:G,2,FALSE)</f>
        <v>259767</v>
      </c>
      <c r="Z31" s="48">
        <f>VLOOKUP(C31,'EnergyCAP Data'!N:O,2,FALSE)</f>
        <v>83.067999999999998</v>
      </c>
      <c r="AA31" s="39"/>
      <c r="AB31" s="39"/>
      <c r="AC31" s="40"/>
      <c r="AD31" s="49">
        <f t="shared" si="1"/>
        <v>0.35698183564414304</v>
      </c>
    </row>
    <row r="32" spans="1:30" x14ac:dyDescent="0.35">
      <c r="A32" s="7">
        <f t="shared" si="0"/>
        <v>2</v>
      </c>
      <c r="B32" s="5" t="s">
        <v>1022</v>
      </c>
      <c r="C32" s="6" t="s">
        <v>70</v>
      </c>
      <c r="D32" s="5" t="s">
        <v>1361</v>
      </c>
      <c r="E32" s="8">
        <v>210000928015</v>
      </c>
      <c r="F32" s="6" t="s">
        <v>71</v>
      </c>
      <c r="G32" s="5" t="s">
        <v>2388</v>
      </c>
      <c r="H32" s="24" t="str">
        <f>VLOOKUP(F32,'Direct Energy Data'!A:E,5,FALSE)</f>
        <v>44115-3502</v>
      </c>
      <c r="I32" s="24" t="s">
        <v>2303</v>
      </c>
      <c r="J32" s="135" t="s">
        <v>3046</v>
      </c>
      <c r="K32" s="26" t="s">
        <v>1048</v>
      </c>
      <c r="L32" s="33" t="s">
        <v>1362</v>
      </c>
      <c r="M32" s="5" t="s">
        <v>1363</v>
      </c>
      <c r="N32" s="5">
        <v>0</v>
      </c>
      <c r="O32" s="5" t="s">
        <v>1340</v>
      </c>
      <c r="P32" s="5" t="s">
        <v>1037</v>
      </c>
      <c r="Q32" s="24" t="s">
        <v>1341</v>
      </c>
      <c r="R32" s="7">
        <f>VLOOKUP(C32,'Internal Data'!A:G,4,FALSE)</f>
        <v>54</v>
      </c>
      <c r="S32" s="7" t="str">
        <f>VLOOKUP(C32,'Internal Data'!A:G,5,FALSE)</f>
        <v>001</v>
      </c>
      <c r="T32" s="7" t="str">
        <f>VLOOKUP(C32,'Internal Data'!A:G,6,FALSE)</f>
        <v>2003</v>
      </c>
      <c r="U32" s="94" t="str">
        <f>VLOOKUP(C32,'Internal Data'!A:G,7,FALSE)</f>
        <v>50</v>
      </c>
      <c r="V32" s="92" t="s">
        <v>31</v>
      </c>
      <c r="W32" s="47" t="str">
        <f>VLOOKUP(V32,'EnergyCAP Data'!K:L,2,FALSE)</f>
        <v>CE Gen Sec DS</v>
      </c>
      <c r="X32" s="48">
        <f>VLOOKUP(F32,'Direct Energy Data'!A:C,3,FALSE)</f>
        <v>20251</v>
      </c>
      <c r="Y32" s="48">
        <f>VLOOKUP(J32,'EnergyCAP Data'!F:G,2,FALSE)</f>
        <v>10663</v>
      </c>
      <c r="Z32" s="48">
        <f>VLOOKUP(C32,'EnergyCAP Data'!N:O,2,FALSE)</f>
        <v>54.8</v>
      </c>
      <c r="AA32" s="39"/>
      <c r="AB32" s="39"/>
      <c r="AC32" s="40"/>
      <c r="AD32" s="49">
        <f t="shared" si="1"/>
        <v>2.2212362097123621E-2</v>
      </c>
    </row>
    <row r="33" spans="1:30" x14ac:dyDescent="0.35">
      <c r="A33" s="7">
        <f t="shared" si="0"/>
        <v>2</v>
      </c>
      <c r="B33" s="5" t="s">
        <v>1022</v>
      </c>
      <c r="C33" s="6" t="s">
        <v>70</v>
      </c>
      <c r="D33" s="5" t="s">
        <v>1361</v>
      </c>
      <c r="E33" s="8">
        <v>210000928015</v>
      </c>
      <c r="F33" s="6" t="s">
        <v>71</v>
      </c>
      <c r="G33" s="5" t="s">
        <v>2388</v>
      </c>
      <c r="H33" s="24" t="str">
        <f>VLOOKUP(F33,'Direct Energy Data'!A:E,5,FALSE)</f>
        <v>44115-3502</v>
      </c>
      <c r="I33" s="24" t="s">
        <v>2303</v>
      </c>
      <c r="J33" s="135" t="s">
        <v>3047</v>
      </c>
      <c r="K33" s="26" t="s">
        <v>1048</v>
      </c>
      <c r="L33" s="33" t="s">
        <v>1362</v>
      </c>
      <c r="M33" s="5" t="s">
        <v>1363</v>
      </c>
      <c r="N33" s="5">
        <v>0</v>
      </c>
      <c r="O33" s="5" t="s">
        <v>1340</v>
      </c>
      <c r="P33" s="5" t="s">
        <v>1037</v>
      </c>
      <c r="Q33" s="24" t="s">
        <v>1341</v>
      </c>
      <c r="R33" s="7">
        <f>VLOOKUP(C33,'Internal Data'!A:G,4,FALSE)</f>
        <v>54</v>
      </c>
      <c r="S33" s="7" t="str">
        <f>VLOOKUP(C33,'Internal Data'!A:G,5,FALSE)</f>
        <v>001</v>
      </c>
      <c r="T33" s="7" t="str">
        <f>VLOOKUP(C33,'Internal Data'!A:G,6,FALSE)</f>
        <v>2003</v>
      </c>
      <c r="U33" s="94" t="str">
        <f>VLOOKUP(C33,'Internal Data'!A:G,7,FALSE)</f>
        <v>50</v>
      </c>
      <c r="V33" s="92" t="s">
        <v>31</v>
      </c>
      <c r="W33" s="47" t="str">
        <f>VLOOKUP(V33,'EnergyCAP Data'!K:L,2,FALSE)</f>
        <v>CE Gen Sec DS</v>
      </c>
      <c r="X33" s="48"/>
      <c r="Y33" s="48">
        <f>VLOOKUP(J33,'EnergyCAP Data'!F:G,2,FALSE)</f>
        <v>7804</v>
      </c>
      <c r="Z33" s="48">
        <f>VLOOKUP(C33,'EnergyCAP Data'!N:O,2,FALSE)</f>
        <v>54.8</v>
      </c>
      <c r="AA33" s="39"/>
      <c r="AB33" s="39"/>
      <c r="AC33" s="40"/>
      <c r="AD33" s="49">
        <f t="shared" si="1"/>
        <v>1.6256707662567076E-2</v>
      </c>
    </row>
    <row r="34" spans="1:30" x14ac:dyDescent="0.35">
      <c r="A34" s="7">
        <f t="shared" si="0"/>
        <v>2</v>
      </c>
      <c r="B34" s="5" t="s">
        <v>1022</v>
      </c>
      <c r="C34" s="6" t="s">
        <v>697</v>
      </c>
      <c r="D34" s="5" t="s">
        <v>1493</v>
      </c>
      <c r="E34" s="8">
        <v>210000928015</v>
      </c>
      <c r="F34" s="6" t="s">
        <v>698</v>
      </c>
      <c r="G34" s="5" t="s">
        <v>2389</v>
      </c>
      <c r="H34" s="24" t="s">
        <v>2819</v>
      </c>
      <c r="I34" s="24" t="s">
        <v>2303</v>
      </c>
      <c r="J34" s="135" t="s">
        <v>3038</v>
      </c>
      <c r="K34" s="26" t="s">
        <v>1025</v>
      </c>
      <c r="L34" s="33" t="s">
        <v>1495</v>
      </c>
      <c r="M34" s="5" t="s">
        <v>1494</v>
      </c>
      <c r="N34" s="5"/>
      <c r="O34" s="5" t="s">
        <v>1207</v>
      </c>
      <c r="P34" s="5" t="s">
        <v>1496</v>
      </c>
      <c r="Q34" s="24" t="s">
        <v>1497</v>
      </c>
      <c r="R34" s="7" t="str">
        <f>VLOOKUP(C34,'Internal Data'!A:G,4,FALSE)</f>
        <v>15</v>
      </c>
      <c r="S34" s="7" t="str">
        <f>VLOOKUP(C34,'Internal Data'!A:G,5,FALSE)</f>
        <v>213</v>
      </c>
      <c r="T34" s="7">
        <f>VLOOKUP(C34,'Internal Data'!A:G,6,FALSE)</f>
        <v>5007</v>
      </c>
      <c r="U34" s="94" t="str">
        <f>VLOOKUP(C34,'Internal Data'!A:G,7,FALSE)</f>
        <v>02</v>
      </c>
      <c r="V34" s="92" t="s">
        <v>31</v>
      </c>
      <c r="W34" s="47" t="str">
        <f>VLOOKUP(V34,'EnergyCAP Data'!K:L,2,FALSE)</f>
        <v>CE Gen Sec DS</v>
      </c>
      <c r="X34" s="48"/>
      <c r="Y34" s="48">
        <f>VLOOKUP(J34,'EnergyCAP Data'!F:G,2,FALSE)</f>
        <v>8290</v>
      </c>
      <c r="Z34" s="48">
        <f>VLOOKUP(C34,'EnergyCAP Data'!N:O,2,FALSE)</f>
        <v>4.9000000000000004</v>
      </c>
      <c r="AA34" s="39"/>
      <c r="AB34" s="39"/>
      <c r="AC34" s="40"/>
      <c r="AD34" s="49">
        <f t="shared" si="1"/>
        <v>0.19313204733948375</v>
      </c>
    </row>
    <row r="35" spans="1:30" x14ac:dyDescent="0.35">
      <c r="A35" s="7">
        <f t="shared" si="0"/>
        <v>2</v>
      </c>
      <c r="B35" s="5" t="s">
        <v>1022</v>
      </c>
      <c r="C35" s="6" t="s">
        <v>697</v>
      </c>
      <c r="D35" s="5" t="s">
        <v>1493</v>
      </c>
      <c r="E35" s="8">
        <v>210000928015</v>
      </c>
      <c r="F35" s="6" t="s">
        <v>699</v>
      </c>
      <c r="G35" s="5" t="s">
        <v>2389</v>
      </c>
      <c r="H35" s="24" t="str">
        <f>VLOOKUP(F35,'Direct Energy Data'!A:E,5,FALSE)</f>
        <v>44128-5721</v>
      </c>
      <c r="I35" s="24" t="s">
        <v>2303</v>
      </c>
      <c r="J35" s="135" t="s">
        <v>2315</v>
      </c>
      <c r="K35" s="26" t="s">
        <v>1137</v>
      </c>
      <c r="L35" s="33" t="s">
        <v>1495</v>
      </c>
      <c r="M35" s="5" t="s">
        <v>1494</v>
      </c>
      <c r="N35" s="5"/>
      <c r="O35" s="5" t="s">
        <v>1207</v>
      </c>
      <c r="P35" s="5" t="s">
        <v>1496</v>
      </c>
      <c r="Q35" s="24" t="s">
        <v>1497</v>
      </c>
      <c r="R35" s="7" t="str">
        <f>VLOOKUP(C35,'Internal Data'!A:G,4,FALSE)</f>
        <v>15</v>
      </c>
      <c r="S35" s="7" t="str">
        <f>VLOOKUP(C35,'Internal Data'!A:G,5,FALSE)</f>
        <v>213</v>
      </c>
      <c r="T35" s="7">
        <f>VLOOKUP(C35,'Internal Data'!A:G,6,FALSE)</f>
        <v>5007</v>
      </c>
      <c r="U35" s="94" t="str">
        <f>VLOOKUP(C35,'Internal Data'!A:G,7,FALSE)</f>
        <v>02</v>
      </c>
      <c r="V35" s="92" t="s">
        <v>2316</v>
      </c>
      <c r="W35" s="47" t="str">
        <f>VLOOKUP(V35,'EnergyCAP Data'!K:L,2,FALSE)</f>
        <v>CE POL DS</v>
      </c>
      <c r="X35" s="48">
        <f>VLOOKUP(F35,'Direct Energy Data'!A:C,3,FALSE)</f>
        <v>462</v>
      </c>
      <c r="Y35" s="48">
        <f>VLOOKUP(J35,'EnergyCAP Data'!F:G,2,FALSE)</f>
        <v>462</v>
      </c>
      <c r="Z35" s="48">
        <f>VLOOKUP(C35,'EnergyCAP Data'!N:O,2,FALSE)</f>
        <v>4.9000000000000004</v>
      </c>
      <c r="AA35" s="39"/>
      <c r="AB35" s="39"/>
      <c r="AC35" s="40"/>
      <c r="AD35" s="49">
        <f t="shared" si="1"/>
        <v>1.0763209393346379E-2</v>
      </c>
    </row>
    <row r="36" spans="1:30" x14ac:dyDescent="0.35">
      <c r="A36" s="7">
        <f t="shared" si="0"/>
        <v>1</v>
      </c>
      <c r="B36" s="5" t="s">
        <v>1022</v>
      </c>
      <c r="C36" s="6" t="s">
        <v>206</v>
      </c>
      <c r="D36" s="5" t="s">
        <v>1181</v>
      </c>
      <c r="E36" s="8">
        <v>210000928015</v>
      </c>
      <c r="F36" s="6" t="s">
        <v>207</v>
      </c>
      <c r="G36" s="5" t="s">
        <v>2390</v>
      </c>
      <c r="H36" s="24" t="str">
        <f>VLOOKUP(F36,'Direct Energy Data'!A:E,5,FALSE)</f>
        <v>44114-1027</v>
      </c>
      <c r="I36" s="24" t="s">
        <v>2303</v>
      </c>
      <c r="J36" s="25" t="s">
        <v>1182</v>
      </c>
      <c r="K36" s="26" t="s">
        <v>1183</v>
      </c>
      <c r="L36" s="33" t="s">
        <v>1184</v>
      </c>
      <c r="M36" s="5" t="s">
        <v>1185</v>
      </c>
      <c r="N36" s="5">
        <v>0</v>
      </c>
      <c r="O36" s="5" t="s">
        <v>1038</v>
      </c>
      <c r="P36" s="5" t="s">
        <v>1042</v>
      </c>
      <c r="Q36" s="24" t="s">
        <v>1043</v>
      </c>
      <c r="R36" s="7" t="str">
        <f>VLOOKUP(C36,'Internal Data'!A:G,4,FALSE)</f>
        <v>01</v>
      </c>
      <c r="S36" s="7" t="str">
        <f>VLOOKUP(C36,'Internal Data'!A:G,5,FALSE)</f>
        <v>001</v>
      </c>
      <c r="T36" s="7" t="str">
        <f>VLOOKUP(C36,'Internal Data'!A:G,6,FALSE)</f>
        <v>7017</v>
      </c>
      <c r="U36" s="94" t="str">
        <f>VLOOKUP(C36,'Internal Data'!A:G,7,FALSE)</f>
        <v>02</v>
      </c>
      <c r="V36" s="92" t="str">
        <f>VLOOKUP(C36,'Direct Energy Data'!B:F,5,FALSE)</f>
        <v>CE-TRFD</v>
      </c>
      <c r="W36" s="47" t="str">
        <f>VLOOKUP(V36,'EnergyCAP Data'!K:L,2,FALSE)</f>
        <v>CE Trf Ltg DS</v>
      </c>
      <c r="X36" s="48">
        <f>VLOOKUP(F36,'Direct Energy Data'!A:C,3,FALSE)</f>
        <v>2942863</v>
      </c>
      <c r="Y36" s="48">
        <f>VLOOKUP(C36,'EnergyCAP Data'!A:B,2,FALSE)</f>
        <v>3210396</v>
      </c>
      <c r="Z36" s="48">
        <f>VLOOKUP(C36,'EnergyCAP Data'!N:O,2,FALSE)</f>
        <v>0</v>
      </c>
      <c r="AA36" s="39"/>
      <c r="AB36" s="39"/>
      <c r="AC36" s="40"/>
      <c r="AD36" s="49" t="s">
        <v>2821</v>
      </c>
    </row>
    <row r="37" spans="1:30" x14ac:dyDescent="0.35">
      <c r="A37" s="7">
        <f t="shared" si="0"/>
        <v>1</v>
      </c>
      <c r="B37" s="5" t="s">
        <v>1022</v>
      </c>
      <c r="C37" s="6" t="s">
        <v>96</v>
      </c>
      <c r="D37" s="5" t="s">
        <v>1058</v>
      </c>
      <c r="E37" s="8">
        <v>210000928015</v>
      </c>
      <c r="F37" s="6" t="s">
        <v>97</v>
      </c>
      <c r="G37" s="5" t="s">
        <v>2391</v>
      </c>
      <c r="H37" s="24" t="str">
        <f>VLOOKUP(F37,'Direct Energy Data'!A:E,5,FALSE)</f>
        <v>44113-1503</v>
      </c>
      <c r="I37" s="24" t="s">
        <v>2303</v>
      </c>
      <c r="J37" s="25" t="s">
        <v>98</v>
      </c>
      <c r="K37" s="26" t="s">
        <v>1060</v>
      </c>
      <c r="L37" s="33" t="s">
        <v>1061</v>
      </c>
      <c r="M37" s="5" t="s">
        <v>1062</v>
      </c>
      <c r="N37" s="5">
        <v>128910</v>
      </c>
      <c r="O37" s="5" t="s">
        <v>1063</v>
      </c>
      <c r="P37" s="5" t="s">
        <v>1064</v>
      </c>
      <c r="Q37" s="24" t="s">
        <v>1065</v>
      </c>
      <c r="R37" s="7" t="str">
        <f>VLOOKUP(C37,'Internal Data'!A:G,4,FALSE)</f>
        <v>01</v>
      </c>
      <c r="S37" s="7" t="str">
        <f>VLOOKUP(C37,'Internal Data'!A:G,5,FALSE)</f>
        <v>001</v>
      </c>
      <c r="T37" s="7">
        <f>VLOOKUP(C37,'Internal Data'!A:G,6,FALSE)</f>
        <v>1511</v>
      </c>
      <c r="U37" s="94" t="str">
        <f>VLOOKUP(C37,'Internal Data'!A:G,7,FALSE)</f>
        <v>01</v>
      </c>
      <c r="V37" s="92" t="str">
        <f>VLOOKUP(C37,'Direct Energy Data'!B:F,5,FALSE)</f>
        <v>CE-GSD</v>
      </c>
      <c r="W37" s="47" t="str">
        <f>VLOOKUP(V37,'EnergyCAP Data'!K:L,2,FALSE)</f>
        <v>CE Gen Sec DS</v>
      </c>
      <c r="X37" s="48">
        <f>VLOOKUP(F37,'Direct Energy Data'!A:C,3,FALSE)</f>
        <v>2432000</v>
      </c>
      <c r="Y37" s="48">
        <f>VLOOKUP(C37,'EnergyCAP Data'!A:B,2,FALSE)</f>
        <v>2428000</v>
      </c>
      <c r="Z37" s="48">
        <f>VLOOKUP(C37,'EnergyCAP Data'!N:O,2,FALSE)</f>
        <v>390</v>
      </c>
      <c r="AA37" s="39"/>
      <c r="AB37" s="39"/>
      <c r="AC37" s="40"/>
      <c r="AD37" s="49">
        <f t="shared" ref="AD37:AD50" si="2">Y37/(8760*Z37)</f>
        <v>0.71068961479920389</v>
      </c>
    </row>
    <row r="38" spans="1:30" x14ac:dyDescent="0.35">
      <c r="A38" s="7">
        <f t="shared" si="0"/>
        <v>1</v>
      </c>
      <c r="B38" s="5" t="s">
        <v>1022</v>
      </c>
      <c r="C38" s="6" t="s">
        <v>521</v>
      </c>
      <c r="D38" s="5" t="s">
        <v>1186</v>
      </c>
      <c r="E38" s="8">
        <v>210000928015</v>
      </c>
      <c r="F38" s="6" t="s">
        <v>522</v>
      </c>
      <c r="G38" s="5" t="s">
        <v>2392</v>
      </c>
      <c r="H38" s="24" t="str">
        <f>VLOOKUP(F38,'Direct Energy Data'!A:E,5,FALSE)</f>
        <v>44133-5710</v>
      </c>
      <c r="I38" s="24" t="s">
        <v>2303</v>
      </c>
      <c r="J38" s="25" t="s">
        <v>1188</v>
      </c>
      <c r="K38" s="26" t="s">
        <v>1048</v>
      </c>
      <c r="L38" s="33" t="s">
        <v>1189</v>
      </c>
      <c r="M38" s="5" t="s">
        <v>1190</v>
      </c>
      <c r="N38" s="5">
        <v>20534</v>
      </c>
      <c r="O38" s="5" t="s">
        <v>1036</v>
      </c>
      <c r="P38" s="5" t="s">
        <v>1037</v>
      </c>
      <c r="Q38" s="24" t="s">
        <v>1033</v>
      </c>
      <c r="R38" s="7">
        <f>VLOOKUP(C38,'Internal Data'!A:G,4,FALSE)</f>
        <v>52</v>
      </c>
      <c r="S38" s="7" t="str">
        <f>VLOOKUP(C38,'Internal Data'!A:G,5,FALSE)</f>
        <v>001</v>
      </c>
      <c r="T38" s="7">
        <f>VLOOKUP(C38,'Internal Data'!A:G,6,FALSE)</f>
        <v>2002</v>
      </c>
      <c r="U38" s="94">
        <f>VLOOKUP(C38,'Internal Data'!A:G,7,FALSE)</f>
        <v>55</v>
      </c>
      <c r="V38" s="92" t="str">
        <f>VLOOKUP(C38,'Direct Energy Data'!B:F,5,FALSE)</f>
        <v>CE-GPD</v>
      </c>
      <c r="W38" s="47" t="str">
        <f>VLOOKUP(V38,'EnergyCAP Data'!K:L,2,FALSE)</f>
        <v>CE Gen Pri DS</v>
      </c>
      <c r="X38" s="48">
        <f>VLOOKUP(F38,'Direct Energy Data'!A:C,3,FALSE)</f>
        <v>2723196</v>
      </c>
      <c r="Y38" s="48">
        <f>VLOOKUP(C38,'EnergyCAP Data'!A:B,2,FALSE)</f>
        <v>2506000</v>
      </c>
      <c r="Z38" s="48">
        <f>VLOOKUP(C38,'EnergyCAP Data'!N:O,2,FALSE)</f>
        <v>621.6</v>
      </c>
      <c r="AA38" s="39"/>
      <c r="AB38" s="39"/>
      <c r="AC38" s="40"/>
      <c r="AD38" s="49">
        <f t="shared" si="2"/>
        <v>0.46022049446706981</v>
      </c>
    </row>
    <row r="39" spans="1:30" x14ac:dyDescent="0.35">
      <c r="A39" s="7">
        <f t="shared" si="0"/>
        <v>1</v>
      </c>
      <c r="B39" s="5" t="s">
        <v>1022</v>
      </c>
      <c r="C39" s="6" t="s">
        <v>49</v>
      </c>
      <c r="D39" s="5" t="s">
        <v>1076</v>
      </c>
      <c r="E39" s="8">
        <v>210000925003</v>
      </c>
      <c r="F39" s="6" t="s">
        <v>50</v>
      </c>
      <c r="G39" s="5" t="s">
        <v>2393</v>
      </c>
      <c r="H39" s="24" t="str">
        <f>VLOOKUP(F39,'Direct Energy Data'!A:E,5,FALSE)</f>
        <v>44129-6721</v>
      </c>
      <c r="I39" s="24" t="s">
        <v>2303</v>
      </c>
      <c r="J39" s="25" t="s">
        <v>2320</v>
      </c>
      <c r="K39" s="26" t="s">
        <v>1048</v>
      </c>
      <c r="L39" s="33" t="s">
        <v>1078</v>
      </c>
      <c r="M39" s="5" t="s">
        <v>1079</v>
      </c>
      <c r="N39" s="5">
        <v>2762</v>
      </c>
      <c r="O39" s="5" t="s">
        <v>1036</v>
      </c>
      <c r="P39" s="5" t="s">
        <v>1037</v>
      </c>
      <c r="Q39" s="24" t="s">
        <v>1033</v>
      </c>
      <c r="R39" s="7">
        <f>VLOOKUP(C39,'Internal Data'!A:G,4,FALSE)</f>
        <v>52</v>
      </c>
      <c r="S39" s="7" t="str">
        <f>VLOOKUP(C39,'Internal Data'!A:G,5,FALSE)</f>
        <v>001</v>
      </c>
      <c r="T39" s="7">
        <f>VLOOKUP(C39,'Internal Data'!A:G,6,FALSE)</f>
        <v>2002</v>
      </c>
      <c r="U39" s="94">
        <f>VLOOKUP(C39,'Internal Data'!A:G,7,FALSE)</f>
        <v>55</v>
      </c>
      <c r="V39" s="92" t="str">
        <f>VLOOKUP(C39,'Direct Energy Data'!B:F,5,FALSE)</f>
        <v>CE-GSUD</v>
      </c>
      <c r="W39" s="47" t="str">
        <f>VLOOKUP(V39,'EnergyCAP Data'!K:L,2,FALSE)</f>
        <v>CE Gen Sub DS</v>
      </c>
      <c r="X39" s="48">
        <f>VLOOKUP(F39,'Direct Energy Data'!A:C,3,FALSE)</f>
        <v>1814482.0800000003</v>
      </c>
      <c r="Y39" s="48">
        <f>VLOOKUP(C39,'EnergyCAP Data'!A:B,2,FALSE)</f>
        <v>1871630</v>
      </c>
      <c r="Z39" s="48">
        <f>VLOOKUP(C39,'EnergyCAP Data'!N:O,2,FALSE)</f>
        <v>636.5</v>
      </c>
      <c r="AA39" s="39"/>
      <c r="AB39" s="39"/>
      <c r="AC39" s="40"/>
      <c r="AD39" s="49">
        <f t="shared" si="2"/>
        <v>0.33567382984142013</v>
      </c>
    </row>
    <row r="40" spans="1:30" x14ac:dyDescent="0.35">
      <c r="A40" s="7">
        <f t="shared" si="0"/>
        <v>1</v>
      </c>
      <c r="B40" s="5" t="s">
        <v>1022</v>
      </c>
      <c r="C40" s="6" t="s">
        <v>310</v>
      </c>
      <c r="D40" s="5" t="s">
        <v>1563</v>
      </c>
      <c r="E40" s="8">
        <v>210000928007</v>
      </c>
      <c r="F40" s="6" t="s">
        <v>311</v>
      </c>
      <c r="G40" s="5" t="s">
        <v>2394</v>
      </c>
      <c r="H40" s="24" t="str">
        <f>VLOOKUP(F40,'Direct Energy Data'!A:E,5,FALSE)</f>
        <v>44136-6927</v>
      </c>
      <c r="I40" s="24" t="s">
        <v>2303</v>
      </c>
      <c r="J40" s="25" t="s">
        <v>1565</v>
      </c>
      <c r="K40" s="26" t="s">
        <v>1048</v>
      </c>
      <c r="L40" s="33" t="s">
        <v>1566</v>
      </c>
      <c r="M40" s="5" t="s">
        <v>1567</v>
      </c>
      <c r="N40" s="5">
        <v>16640</v>
      </c>
      <c r="O40" s="5" t="s">
        <v>1036</v>
      </c>
      <c r="P40" s="5" t="s">
        <v>1037</v>
      </c>
      <c r="Q40" s="24" t="s">
        <v>1033</v>
      </c>
      <c r="R40" s="7">
        <f>VLOOKUP(C40,'Internal Data'!A:G,4,FALSE)</f>
        <v>52</v>
      </c>
      <c r="S40" s="7" t="str">
        <f>VLOOKUP(C40,'Internal Data'!A:G,5,FALSE)</f>
        <v>001</v>
      </c>
      <c r="T40" s="7" t="str">
        <f>VLOOKUP(C40,'Internal Data'!A:G,6,FALSE)</f>
        <v>2002</v>
      </c>
      <c r="U40" s="94" t="str">
        <f>VLOOKUP(C40,'Internal Data'!A:G,7,FALSE)</f>
        <v>55</v>
      </c>
      <c r="V40" s="92" t="str">
        <f>VLOOKUP(C40,'Direct Energy Data'!B:F,5,FALSE)</f>
        <v>CE-GSD</v>
      </c>
      <c r="W40" s="47" t="str">
        <f>VLOOKUP(V40,'EnergyCAP Data'!K:L,2,FALSE)</f>
        <v>CE Gen Sec DS</v>
      </c>
      <c r="X40" s="48">
        <f>VLOOKUP(F40,'Direct Energy Data'!A:C,3,FALSE)</f>
        <v>3180160</v>
      </c>
      <c r="Y40" s="48">
        <f>VLOOKUP(C40,'EnergyCAP Data'!A:B,2,FALSE)</f>
        <v>2119680</v>
      </c>
      <c r="Z40" s="48">
        <f>VLOOKUP(C40,'EnergyCAP Data'!N:O,2,FALSE)</f>
        <v>462.7</v>
      </c>
      <c r="AA40" s="39"/>
      <c r="AB40" s="39"/>
      <c r="AC40" s="40"/>
      <c r="AD40" s="49">
        <f t="shared" si="2"/>
        <v>0.52295786198341476</v>
      </c>
    </row>
    <row r="41" spans="1:30" x14ac:dyDescent="0.35">
      <c r="A41" s="7">
        <f t="shared" si="0"/>
        <v>1</v>
      </c>
      <c r="B41" s="5" t="s">
        <v>1022</v>
      </c>
      <c r="C41" s="6" t="s">
        <v>27</v>
      </c>
      <c r="D41" s="5" t="s">
        <v>1095</v>
      </c>
      <c r="E41" s="8">
        <v>210000925003</v>
      </c>
      <c r="F41" s="6" t="s">
        <v>29</v>
      </c>
      <c r="G41" s="5" t="s">
        <v>2395</v>
      </c>
      <c r="H41" s="24" t="str">
        <f>VLOOKUP(F41,'Direct Energy Data'!A:E,5,FALSE)</f>
        <v>44146-4521</v>
      </c>
      <c r="I41" s="24" t="s">
        <v>2303</v>
      </c>
      <c r="J41" s="25" t="s">
        <v>2319</v>
      </c>
      <c r="K41" s="26" t="s">
        <v>1048</v>
      </c>
      <c r="L41" s="33" t="s">
        <v>1097</v>
      </c>
      <c r="M41" s="5" t="s">
        <v>1098</v>
      </c>
      <c r="N41" s="5">
        <v>7590</v>
      </c>
      <c r="O41" s="5" t="s">
        <v>1036</v>
      </c>
      <c r="P41" s="5" t="s">
        <v>1037</v>
      </c>
      <c r="Q41" s="24" t="s">
        <v>1033</v>
      </c>
      <c r="R41" s="7">
        <f>VLOOKUP(C41,'Internal Data'!A:G,4,FALSE)</f>
        <v>52</v>
      </c>
      <c r="S41" s="7" t="str">
        <f>VLOOKUP(C41,'Internal Data'!A:G,5,FALSE)</f>
        <v>001</v>
      </c>
      <c r="T41" s="7">
        <f>VLOOKUP(C41,'Internal Data'!A:G,6,FALSE)</f>
        <v>2002</v>
      </c>
      <c r="U41" s="94">
        <f>VLOOKUP(C41,'Internal Data'!A:G,7,FALSE)</f>
        <v>55</v>
      </c>
      <c r="V41" s="92" t="str">
        <f>VLOOKUP(C41,'Direct Energy Data'!B:F,5,FALSE)</f>
        <v>CE-GSD</v>
      </c>
      <c r="W41" s="47" t="str">
        <f>VLOOKUP(V41,'EnergyCAP Data'!K:L,2,FALSE)</f>
        <v>CE Gen Sec DS</v>
      </c>
      <c r="X41" s="48">
        <f>VLOOKUP(F41,'Direct Energy Data'!A:C,3,FALSE)</f>
        <v>1598797.28</v>
      </c>
      <c r="Y41" s="48">
        <f>VLOOKUP(C41,'EnergyCAP Data'!A:B,2,FALSE)</f>
        <v>1550127</v>
      </c>
      <c r="Z41" s="48">
        <f>VLOOKUP(C41,'EnergyCAP Data'!N:O,2,FALSE)</f>
        <v>490.2</v>
      </c>
      <c r="AA41" s="39"/>
      <c r="AB41" s="39"/>
      <c r="AC41" s="40"/>
      <c r="AD41" s="49">
        <f t="shared" si="2"/>
        <v>0.36098559156732224</v>
      </c>
    </row>
    <row r="42" spans="1:30" x14ac:dyDescent="0.35">
      <c r="A42" s="7">
        <f t="shared" si="0"/>
        <v>1</v>
      </c>
      <c r="B42" s="5" t="s">
        <v>1022</v>
      </c>
      <c r="C42" s="6" t="s">
        <v>306</v>
      </c>
      <c r="D42" s="5" t="s">
        <v>1436</v>
      </c>
      <c r="E42" s="8">
        <v>210000928007</v>
      </c>
      <c r="F42" s="6" t="s">
        <v>307</v>
      </c>
      <c r="G42" s="5" t="s">
        <v>2396</v>
      </c>
      <c r="H42" s="24" t="str">
        <f>VLOOKUP(F42,'Direct Energy Data'!A:E,5,FALSE)</f>
        <v>44130-7910</v>
      </c>
      <c r="I42" s="24" t="s">
        <v>2303</v>
      </c>
      <c r="J42" s="25" t="s">
        <v>1438</v>
      </c>
      <c r="K42" s="26" t="s">
        <v>1048</v>
      </c>
      <c r="L42" s="33" t="s">
        <v>1439</v>
      </c>
      <c r="M42" s="5" t="s">
        <v>1440</v>
      </c>
      <c r="N42" s="5">
        <v>11762</v>
      </c>
      <c r="O42" s="5" t="s">
        <v>1036</v>
      </c>
      <c r="P42" s="5" t="s">
        <v>1037</v>
      </c>
      <c r="Q42" s="24" t="s">
        <v>1033</v>
      </c>
      <c r="R42" s="7">
        <f>VLOOKUP(C42,'Internal Data'!A:G,4,FALSE)</f>
        <v>52</v>
      </c>
      <c r="S42" s="7" t="str">
        <f>VLOOKUP(C42,'Internal Data'!A:G,5,FALSE)</f>
        <v>001</v>
      </c>
      <c r="T42" s="7" t="str">
        <f>VLOOKUP(C42,'Internal Data'!A:G,6,FALSE)</f>
        <v>2002</v>
      </c>
      <c r="U42" s="94" t="str">
        <f>VLOOKUP(C42,'Internal Data'!A:G,7,FALSE)</f>
        <v>55</v>
      </c>
      <c r="V42" s="92" t="str">
        <f>VLOOKUP(C42,'Direct Energy Data'!B:F,5,FALSE)</f>
        <v>CE-GSUD</v>
      </c>
      <c r="W42" s="47" t="str">
        <f>VLOOKUP(V42,'EnergyCAP Data'!K:L,2,FALSE)</f>
        <v>CE Gen Sub DS</v>
      </c>
      <c r="X42" s="48">
        <f>VLOOKUP(F42,'Direct Energy Data'!A:C,3,FALSE)</f>
        <v>571200</v>
      </c>
      <c r="Y42" s="48">
        <f>VLOOKUP(C42,'EnergyCAP Data'!A:B,2,FALSE)</f>
        <v>625536</v>
      </c>
      <c r="Z42" s="48">
        <f>VLOOKUP(C42,'EnergyCAP Data'!N:O,2,FALSE)</f>
        <v>444.8</v>
      </c>
      <c r="AA42" s="39"/>
      <c r="AB42" s="39"/>
      <c r="AC42" s="40"/>
      <c r="AD42" s="49">
        <f t="shared" si="2"/>
        <v>0.16054006110180349</v>
      </c>
    </row>
    <row r="43" spans="1:30" x14ac:dyDescent="0.35">
      <c r="A43" s="7">
        <f t="shared" si="0"/>
        <v>1</v>
      </c>
      <c r="B43" s="5" t="s">
        <v>1022</v>
      </c>
      <c r="C43" s="6" t="s">
        <v>186</v>
      </c>
      <c r="D43" s="5" t="s">
        <v>1375</v>
      </c>
      <c r="E43" s="8">
        <v>210000928015</v>
      </c>
      <c r="F43" s="6" t="s">
        <v>187</v>
      </c>
      <c r="G43" s="5" t="s">
        <v>2397</v>
      </c>
      <c r="H43" s="24" t="str">
        <f>VLOOKUP(F43,'Direct Energy Data'!A:E,5,FALSE)</f>
        <v>44105-3206</v>
      </c>
      <c r="I43" s="24" t="s">
        <v>2303</v>
      </c>
      <c r="J43" s="25" t="s">
        <v>2332</v>
      </c>
      <c r="K43" s="26" t="s">
        <v>1025</v>
      </c>
      <c r="L43" s="33" t="s">
        <v>1220</v>
      </c>
      <c r="M43" s="5" t="s">
        <v>1221</v>
      </c>
      <c r="N43" s="5">
        <v>322540</v>
      </c>
      <c r="O43" s="5" t="s">
        <v>1084</v>
      </c>
      <c r="P43" s="5" t="s">
        <v>1042</v>
      </c>
      <c r="Q43" s="24" t="s">
        <v>1042</v>
      </c>
      <c r="R43" s="7" t="str">
        <f>VLOOKUP(C43,'Internal Data'!A:G,4,FALSE)</f>
        <v>01</v>
      </c>
      <c r="S43" s="7" t="str">
        <f>VLOOKUP(C43,'Internal Data'!A:G,5,FALSE)</f>
        <v>001</v>
      </c>
      <c r="T43" s="7">
        <f>VLOOKUP(C43,'Internal Data'!A:G,6,FALSE)</f>
        <v>7017</v>
      </c>
      <c r="U43" s="94" t="str">
        <f>VLOOKUP(C43,'Internal Data'!A:G,7,FALSE)</f>
        <v>02</v>
      </c>
      <c r="V43" s="92" t="str">
        <f>VLOOKUP(C43,'Direct Energy Data'!B:F,5,FALSE)</f>
        <v>CE-GSD</v>
      </c>
      <c r="W43" s="47" t="str">
        <f>VLOOKUP(V43,'EnergyCAP Data'!K:L,2,FALSE)</f>
        <v>CE Gen Sec DS</v>
      </c>
      <c r="X43" s="48">
        <f>VLOOKUP(F43,'Direct Energy Data'!A:C,3,FALSE)</f>
        <v>1126150.3400000001</v>
      </c>
      <c r="Y43" s="48">
        <f>VLOOKUP(C43,'EnergyCAP Data'!A:B,2,FALSE)</f>
        <v>755575</v>
      </c>
      <c r="Z43" s="48">
        <f>VLOOKUP(C43,'EnergyCAP Data'!N:O,2,FALSE)</f>
        <v>188.8</v>
      </c>
      <c r="AA43" s="39"/>
      <c r="AB43" s="39"/>
      <c r="AC43" s="40"/>
      <c r="AD43" s="49">
        <f t="shared" si="2"/>
        <v>0.4568477430152465</v>
      </c>
    </row>
    <row r="44" spans="1:30" x14ac:dyDescent="0.35">
      <c r="A44" s="7">
        <f t="shared" si="0"/>
        <v>1</v>
      </c>
      <c r="B44" s="5" t="s">
        <v>1022</v>
      </c>
      <c r="C44" s="6" t="s">
        <v>274</v>
      </c>
      <c r="D44" s="5" t="s">
        <v>1488</v>
      </c>
      <c r="E44" s="8">
        <v>210000928007</v>
      </c>
      <c r="F44" s="6" t="s">
        <v>275</v>
      </c>
      <c r="G44" s="5" t="s">
        <v>2398</v>
      </c>
      <c r="H44" s="24">
        <f>VLOOKUP(F44,'Direct Energy Data'!A:E,5,FALSE)</f>
        <v>44142</v>
      </c>
      <c r="I44" s="24" t="s">
        <v>2303</v>
      </c>
      <c r="J44" s="25" t="s">
        <v>1490</v>
      </c>
      <c r="K44" s="26" t="s">
        <v>1025</v>
      </c>
      <c r="L44" s="33" t="s">
        <v>1134</v>
      </c>
      <c r="M44" s="5" t="s">
        <v>1135</v>
      </c>
      <c r="N44" s="5">
        <v>783817</v>
      </c>
      <c r="O44" s="5" t="s">
        <v>1028</v>
      </c>
      <c r="P44" s="5" t="s">
        <v>1029</v>
      </c>
      <c r="Q44" s="24" t="s">
        <v>1030</v>
      </c>
      <c r="R44" s="7">
        <f>VLOOKUP(C44,'Internal Data'!A:G,4,FALSE)</f>
        <v>60</v>
      </c>
      <c r="S44" s="7" t="str">
        <f>VLOOKUP(C44,'Internal Data'!A:G,5,FALSE)</f>
        <v>001</v>
      </c>
      <c r="T44" s="7">
        <f>VLOOKUP(C44,'Internal Data'!A:G,6,FALSE)</f>
        <v>3001</v>
      </c>
      <c r="U44" s="94" t="str">
        <f>VLOOKUP(C44,'Internal Data'!A:G,7,FALSE)</f>
        <v>01</v>
      </c>
      <c r="V44" s="92" t="str">
        <f>VLOOKUP(C44,'Direct Energy Data'!B:F,5,FALSE)</f>
        <v>CE-GSD</v>
      </c>
      <c r="W44" s="47" t="str">
        <f>VLOOKUP(V44,'EnergyCAP Data'!K:L,2,FALSE)</f>
        <v>CE Gen Sec DS</v>
      </c>
      <c r="X44" s="48">
        <f>VLOOKUP(F44,'Direct Energy Data'!A:C,3,FALSE)</f>
        <v>598320</v>
      </c>
      <c r="Y44" s="48">
        <f>VLOOKUP(C44,'EnergyCAP Data'!A:B,2,FALSE)</f>
        <v>489840</v>
      </c>
      <c r="Z44" s="48">
        <f>VLOOKUP(C44,'EnergyCAP Data'!N:O,2,FALSE)</f>
        <v>150.19999999999999</v>
      </c>
      <c r="AA44" s="39"/>
      <c r="AB44" s="39"/>
      <c r="AC44" s="40"/>
      <c r="AD44" s="49">
        <f t="shared" si="2"/>
        <v>0.37228900279079946</v>
      </c>
    </row>
    <row r="45" spans="1:30" x14ac:dyDescent="0.35">
      <c r="A45" s="7">
        <f t="shared" si="0"/>
        <v>1</v>
      </c>
      <c r="B45" s="5" t="s">
        <v>1022</v>
      </c>
      <c r="C45" s="6" t="s">
        <v>889</v>
      </c>
      <c r="D45" s="5" t="s">
        <v>1501</v>
      </c>
      <c r="E45" s="8">
        <v>210000928007</v>
      </c>
      <c r="F45" s="6" t="s">
        <v>890</v>
      </c>
      <c r="G45" s="5" t="s">
        <v>2399</v>
      </c>
      <c r="H45" s="24">
        <f>VLOOKUP(F45,'Direct Energy Data'!A:E,5,FALSE)</f>
        <v>44115</v>
      </c>
      <c r="I45" s="24" t="s">
        <v>2303</v>
      </c>
      <c r="J45" s="25" t="s">
        <v>2364</v>
      </c>
      <c r="K45" s="26" t="s">
        <v>1060</v>
      </c>
      <c r="L45" s="33" t="s">
        <v>1503</v>
      </c>
      <c r="M45" s="5" t="s">
        <v>1504</v>
      </c>
      <c r="N45" s="5">
        <v>54000</v>
      </c>
      <c r="O45" s="5" t="s">
        <v>1063</v>
      </c>
      <c r="P45" s="5" t="s">
        <v>1505</v>
      </c>
      <c r="Q45" s="24" t="s">
        <v>1506</v>
      </c>
      <c r="R45" s="7">
        <f>VLOOKUP(C45,'Internal Data'!A:G,4,FALSE)</f>
        <v>16</v>
      </c>
      <c r="S45" s="7" t="str">
        <f>VLOOKUP(C45,'Internal Data'!A:G,5,FALSE)</f>
        <v>920</v>
      </c>
      <c r="T45" s="7">
        <f>VLOOKUP(C45,'Internal Data'!A:G,6,FALSE)</f>
        <v>9503</v>
      </c>
      <c r="U45" s="94" t="str">
        <f>VLOOKUP(C45,'Internal Data'!A:G,7,FALSE)</f>
        <v>01</v>
      </c>
      <c r="V45" s="92" t="str">
        <f>VLOOKUP(C45,'Direct Energy Data'!B:F,5,FALSE)</f>
        <v>CE-GSD</v>
      </c>
      <c r="W45" s="47" t="str">
        <f>VLOOKUP(V45,'EnergyCAP Data'!K:L,2,FALSE)</f>
        <v>CE Gen Sec DS</v>
      </c>
      <c r="X45" s="48">
        <f>VLOOKUP(F45,'Direct Energy Data'!A:C,3,FALSE)</f>
        <v>442400</v>
      </c>
      <c r="Y45" s="48">
        <f>VLOOKUP(C45,'EnergyCAP Data'!A:B,2,FALSE)</f>
        <v>450240</v>
      </c>
      <c r="Z45" s="48">
        <f>VLOOKUP(C45,'EnergyCAP Data'!N:O,2,FALSE)</f>
        <v>133.1</v>
      </c>
      <c r="AA45" s="39"/>
      <c r="AB45" s="39"/>
      <c r="AC45" s="40"/>
      <c r="AD45" s="49">
        <f t="shared" si="2"/>
        <v>0.38615522369626298</v>
      </c>
    </row>
    <row r="46" spans="1:30" x14ac:dyDescent="0.35">
      <c r="A46" s="7">
        <f t="shared" si="0"/>
        <v>1</v>
      </c>
      <c r="B46" s="5" t="s">
        <v>1022</v>
      </c>
      <c r="C46" s="6" t="s">
        <v>250</v>
      </c>
      <c r="D46" s="5" t="s">
        <v>1155</v>
      </c>
      <c r="E46" s="8">
        <v>210000928007</v>
      </c>
      <c r="F46" s="6" t="s">
        <v>251</v>
      </c>
      <c r="G46" s="5" t="s">
        <v>2400</v>
      </c>
      <c r="H46" s="24" t="str">
        <f>VLOOKUP(F46,'Direct Energy Data'!A:E,5,FALSE)</f>
        <v>44135-2596</v>
      </c>
      <c r="I46" s="24" t="s">
        <v>2303</v>
      </c>
      <c r="J46" s="25" t="s">
        <v>967</v>
      </c>
      <c r="K46" s="26" t="s">
        <v>1157</v>
      </c>
      <c r="L46" s="33" t="s">
        <v>1158</v>
      </c>
      <c r="M46" s="5" t="s">
        <v>1156</v>
      </c>
      <c r="N46" s="5">
        <v>27550</v>
      </c>
      <c r="O46" s="5" t="s">
        <v>1159</v>
      </c>
      <c r="P46" s="5" t="s">
        <v>1042</v>
      </c>
      <c r="Q46" s="24" t="s">
        <v>1057</v>
      </c>
      <c r="R46" s="7" t="str">
        <f>VLOOKUP(C46,'Internal Data'!A:G,4,FALSE)</f>
        <v>01</v>
      </c>
      <c r="S46" s="7" t="str">
        <f>VLOOKUP(C46,'Internal Data'!A:G,5,FALSE)</f>
        <v>001</v>
      </c>
      <c r="T46" s="7">
        <f>VLOOKUP(C46,'Internal Data'!A:G,6,FALSE)</f>
        <v>7004</v>
      </c>
      <c r="U46" s="94" t="str">
        <f>VLOOKUP(C46,'Internal Data'!A:G,7,FALSE)</f>
        <v>04</v>
      </c>
      <c r="V46" s="92" t="str">
        <f>VLOOKUP(C46,'Direct Energy Data'!B:F,5,FALSE)</f>
        <v>CE-GSD</v>
      </c>
      <c r="W46" s="47" t="str">
        <f>VLOOKUP(V46,'EnergyCAP Data'!K:L,2,FALSE)</f>
        <v>CE Gen Sec DS</v>
      </c>
      <c r="X46" s="48">
        <f>VLOOKUP(F46,'Direct Energy Data'!A:C,3,FALSE)</f>
        <v>510080</v>
      </c>
      <c r="Y46" s="48">
        <f>VLOOKUP(C46,'EnergyCAP Data'!A:B,2,FALSE)</f>
        <v>504640</v>
      </c>
      <c r="Z46" s="48">
        <f>VLOOKUP(C46,'EnergyCAP Data'!N:O,2,FALSE)</f>
        <v>131.19999999999999</v>
      </c>
      <c r="AA46" s="39"/>
      <c r="AB46" s="39"/>
      <c r="AC46" s="40"/>
      <c r="AD46" s="49">
        <f t="shared" si="2"/>
        <v>0.43908007573226415</v>
      </c>
    </row>
    <row r="47" spans="1:30" x14ac:dyDescent="0.35">
      <c r="A47" s="7">
        <f t="shared" si="0"/>
        <v>1</v>
      </c>
      <c r="B47" s="5" t="s">
        <v>1022</v>
      </c>
      <c r="C47" s="6" t="s">
        <v>881</v>
      </c>
      <c r="D47" s="5" t="s">
        <v>1285</v>
      </c>
      <c r="E47" s="8">
        <v>210000928007</v>
      </c>
      <c r="F47" s="6" t="s">
        <v>882</v>
      </c>
      <c r="G47" s="5" t="s">
        <v>2401</v>
      </c>
      <c r="H47" s="24" t="str">
        <f>VLOOKUP(F47,'Direct Energy Data'!A:E,5,FALSE)</f>
        <v>44122-5308</v>
      </c>
      <c r="I47" s="24" t="s">
        <v>2303</v>
      </c>
      <c r="J47" s="25" t="s">
        <v>2362</v>
      </c>
      <c r="K47" s="26" t="s">
        <v>1287</v>
      </c>
      <c r="L47" s="33" t="s">
        <v>1288</v>
      </c>
      <c r="M47" s="5" t="s">
        <v>1289</v>
      </c>
      <c r="N47" s="5">
        <v>12136</v>
      </c>
      <c r="O47" s="5" t="s">
        <v>1287</v>
      </c>
      <c r="P47" s="5" t="s">
        <v>1042</v>
      </c>
      <c r="Q47" s="24" t="s">
        <v>1094</v>
      </c>
      <c r="R47" s="7">
        <f>VLOOKUP(C47,'Internal Data'!A:G,4,FALSE)</f>
        <v>62</v>
      </c>
      <c r="S47" s="7" t="str">
        <f>VLOOKUP(C47,'Internal Data'!A:G,5,FALSE)</f>
        <v>001</v>
      </c>
      <c r="T47" s="7">
        <f>VLOOKUP(C47,'Internal Data'!A:G,6,FALSE)</f>
        <v>7012</v>
      </c>
      <c r="U47" s="94" t="str">
        <f>VLOOKUP(C47,'Internal Data'!A:G,7,FALSE)</f>
        <v>00</v>
      </c>
      <c r="V47" s="92" t="str">
        <f>VLOOKUP(C47,'Direct Energy Data'!B:F,5,FALSE)</f>
        <v>CE-GSD</v>
      </c>
      <c r="W47" s="47" t="str">
        <f>VLOOKUP(V47,'EnergyCAP Data'!K:L,2,FALSE)</f>
        <v>CE Gen Sec DS</v>
      </c>
      <c r="X47" s="48">
        <f>VLOOKUP(F47,'Direct Energy Data'!A:C,3,FALSE)</f>
        <v>186481</v>
      </c>
      <c r="Y47" s="48">
        <f>VLOOKUP(C47,'EnergyCAP Data'!A:B,2,FALSE)</f>
        <v>166305</v>
      </c>
      <c r="Z47" s="48">
        <f>VLOOKUP(C47,'EnergyCAP Data'!N:O,2,FALSE)</f>
        <v>62.2</v>
      </c>
      <c r="AA47" s="39"/>
      <c r="AB47" s="39"/>
      <c r="AC47" s="40"/>
      <c r="AD47" s="49">
        <f t="shared" si="2"/>
        <v>0.3052184733295159</v>
      </c>
    </row>
    <row r="48" spans="1:30" x14ac:dyDescent="0.35">
      <c r="A48" s="7">
        <f t="shared" si="0"/>
        <v>1</v>
      </c>
      <c r="B48" s="5" t="s">
        <v>1022</v>
      </c>
      <c r="C48" s="6" t="s">
        <v>282</v>
      </c>
      <c r="D48" s="5" t="s">
        <v>1368</v>
      </c>
      <c r="E48" s="8">
        <v>210000928007</v>
      </c>
      <c r="F48" s="6" t="s">
        <v>283</v>
      </c>
      <c r="G48" s="5" t="s">
        <v>2402</v>
      </c>
      <c r="H48" s="24" t="str">
        <f>VLOOKUP(F48,'Direct Energy Data'!A:E,5,FALSE)</f>
        <v>44122-7001</v>
      </c>
      <c r="I48" s="24" t="s">
        <v>2303</v>
      </c>
      <c r="J48" s="25" t="s">
        <v>2338</v>
      </c>
      <c r="K48" s="26" t="s">
        <v>1025</v>
      </c>
      <c r="L48" s="33" t="s">
        <v>1197</v>
      </c>
      <c r="M48" s="5" t="s">
        <v>1198</v>
      </c>
      <c r="N48" s="5">
        <v>53200</v>
      </c>
      <c r="O48" s="5" t="s">
        <v>1199</v>
      </c>
      <c r="P48" s="5" t="s">
        <v>1118</v>
      </c>
      <c r="Q48" s="24" t="s">
        <v>1200</v>
      </c>
      <c r="R48" s="7" t="str">
        <f>VLOOKUP(C48,'Internal Data'!A:G,4,FALSE)</f>
        <v>01</v>
      </c>
      <c r="S48" s="7" t="str">
        <f>VLOOKUP(C48,'Internal Data'!A:G,5,FALSE)</f>
        <v>001</v>
      </c>
      <c r="T48" s="7">
        <f>VLOOKUP(C48,'Internal Data'!A:G,6,FALSE)</f>
        <v>6002</v>
      </c>
      <c r="U48" s="94" t="str">
        <f>VLOOKUP(C48,'Internal Data'!A:G,7,FALSE)</f>
        <v>01</v>
      </c>
      <c r="V48" s="92" t="str">
        <f>VLOOKUP(C48,'Direct Energy Data'!B:F,5,FALSE)</f>
        <v>CE-GSD</v>
      </c>
      <c r="W48" s="47" t="str">
        <f>VLOOKUP(V48,'EnergyCAP Data'!K:L,2,FALSE)</f>
        <v>CE Gen Sec DS</v>
      </c>
      <c r="X48" s="48">
        <f>VLOOKUP(F48,'Direct Energy Data'!A:C,3,FALSE)</f>
        <v>291563</v>
      </c>
      <c r="Y48" s="48">
        <f>VLOOKUP(C48,'EnergyCAP Data'!A:B,2,FALSE)</f>
        <v>257306</v>
      </c>
      <c r="Z48" s="48">
        <f>VLOOKUP(C48,'EnergyCAP Data'!N:O,2,FALSE)</f>
        <v>73.3</v>
      </c>
      <c r="AA48" s="39"/>
      <c r="AB48" s="39"/>
      <c r="AC48" s="40"/>
      <c r="AD48" s="49">
        <f t="shared" si="2"/>
        <v>0.40072075102630711</v>
      </c>
    </row>
    <row r="49" spans="1:30" x14ac:dyDescent="0.35">
      <c r="A49" s="7">
        <f t="shared" si="0"/>
        <v>1</v>
      </c>
      <c r="B49" s="5" t="s">
        <v>1022</v>
      </c>
      <c r="C49" s="6" t="s">
        <v>264</v>
      </c>
      <c r="D49" s="5" t="s">
        <v>1153</v>
      </c>
      <c r="E49" s="8">
        <v>210000928007</v>
      </c>
      <c r="F49" s="6" t="s">
        <v>265</v>
      </c>
      <c r="G49" s="5" t="s">
        <v>2403</v>
      </c>
      <c r="H49" s="24" t="str">
        <f>VLOOKUP(F49,'Direct Energy Data'!A:E,5,FALSE)</f>
        <v>44135-2377</v>
      </c>
      <c r="I49" s="24" t="s">
        <v>2303</v>
      </c>
      <c r="J49" s="25" t="s">
        <v>970</v>
      </c>
      <c r="K49" s="26" t="s">
        <v>1025</v>
      </c>
      <c r="L49" s="33" t="s">
        <v>1134</v>
      </c>
      <c r="M49" s="5" t="s">
        <v>1135</v>
      </c>
      <c r="N49" s="5">
        <v>783817</v>
      </c>
      <c r="O49" s="5" t="s">
        <v>1028</v>
      </c>
      <c r="P49" s="5" t="s">
        <v>1029</v>
      </c>
      <c r="Q49" s="24" t="s">
        <v>1030</v>
      </c>
      <c r="R49" s="7">
        <f>VLOOKUP(C49,'Internal Data'!A:G,4,FALSE)</f>
        <v>60</v>
      </c>
      <c r="S49" s="7" t="str">
        <f>VLOOKUP(C49,'Internal Data'!A:G,5,FALSE)</f>
        <v>001</v>
      </c>
      <c r="T49" s="7">
        <f>VLOOKUP(C49,'Internal Data'!A:G,6,FALSE)</f>
        <v>3001</v>
      </c>
      <c r="U49" s="94" t="str">
        <f>VLOOKUP(C49,'Internal Data'!A:G,7,FALSE)</f>
        <v>01</v>
      </c>
      <c r="V49" s="92" t="str">
        <f>VLOOKUP(C49,'Direct Energy Data'!B:F,5,FALSE)</f>
        <v>CE-GSD</v>
      </c>
      <c r="W49" s="47" t="str">
        <f>VLOOKUP(V49,'EnergyCAP Data'!K:L,2,FALSE)</f>
        <v>CE Gen Sec DS</v>
      </c>
      <c r="X49" s="48">
        <f>VLOOKUP(F49,'Direct Energy Data'!A:C,3,FALSE)</f>
        <v>214347</v>
      </c>
      <c r="Y49" s="48">
        <f>VLOOKUP(C49,'EnergyCAP Data'!A:B,2,FALSE)</f>
        <v>192326</v>
      </c>
      <c r="Z49" s="48">
        <f>VLOOKUP(C49,'EnergyCAP Data'!N:O,2,FALSE)</f>
        <v>53.6</v>
      </c>
      <c r="AA49" s="39"/>
      <c r="AB49" s="39"/>
      <c r="AC49" s="40"/>
      <c r="AD49" s="49">
        <f t="shared" si="2"/>
        <v>0.40960863490765353</v>
      </c>
    </row>
    <row r="50" spans="1:30" x14ac:dyDescent="0.35">
      <c r="A50" s="7">
        <f t="shared" si="0"/>
        <v>1</v>
      </c>
      <c r="B50" s="5" t="s">
        <v>1022</v>
      </c>
      <c r="C50" s="6" t="s">
        <v>647</v>
      </c>
      <c r="D50" s="5" t="s">
        <v>1275</v>
      </c>
      <c r="E50" s="8" t="s">
        <v>1023</v>
      </c>
      <c r="F50" s="6" t="s">
        <v>648</v>
      </c>
      <c r="G50" s="5" t="s">
        <v>2404</v>
      </c>
      <c r="H50" s="24">
        <f>VLOOKUP(F50,'Direct Energy Data'!A:E,5,FALSE)</f>
        <v>44122</v>
      </c>
      <c r="I50" s="24" t="s">
        <v>2304</v>
      </c>
      <c r="J50" s="25" t="s">
        <v>2355</v>
      </c>
      <c r="K50" s="26" t="s">
        <v>1147</v>
      </c>
      <c r="L50" s="33" t="s">
        <v>1277</v>
      </c>
      <c r="M50" s="5" t="s">
        <v>1278</v>
      </c>
      <c r="N50" s="5">
        <v>0</v>
      </c>
      <c r="O50" s="5" t="s">
        <v>1149</v>
      </c>
      <c r="P50" s="5" t="s">
        <v>1037</v>
      </c>
      <c r="Q50" s="24" t="s">
        <v>1033</v>
      </c>
      <c r="R50" s="7">
        <f>VLOOKUP(C50,'Internal Data'!A:G,4,FALSE)</f>
        <v>50</v>
      </c>
      <c r="S50" s="7" t="str">
        <f>VLOOKUP(C50,'Internal Data'!A:G,5,FALSE)</f>
        <v>002</v>
      </c>
      <c r="T50" s="7">
        <f>VLOOKUP(C50,'Internal Data'!A:G,6,FALSE)</f>
        <v>2001</v>
      </c>
      <c r="U50" s="94" t="str">
        <f>VLOOKUP(C50,'Internal Data'!A:G,7,FALSE)</f>
        <v>04</v>
      </c>
      <c r="V50" s="92" t="str">
        <f>VLOOKUP(C50,'Direct Energy Data'!B:F,5,FALSE)</f>
        <v>CE-GSD</v>
      </c>
      <c r="W50" s="47" t="str">
        <f>VLOOKUP(V50,'EnergyCAP Data'!K:L,2,FALSE)</f>
        <v>CE Gen Sec DS</v>
      </c>
      <c r="X50" s="48">
        <f>VLOOKUP(F50,'Direct Energy Data'!A:C,3,FALSE)</f>
        <v>137295</v>
      </c>
      <c r="Y50" s="48">
        <f>VLOOKUP(C50,'EnergyCAP Data'!A:B,2,FALSE)</f>
        <v>151056</v>
      </c>
      <c r="Z50" s="48">
        <f>VLOOKUP(C50,'EnergyCAP Data'!N:O,2,FALSE)</f>
        <v>22.4</v>
      </c>
      <c r="AA50" s="39"/>
      <c r="AB50" s="39"/>
      <c r="AC50" s="40"/>
      <c r="AD50" s="49">
        <f t="shared" si="2"/>
        <v>0.76981409001956946</v>
      </c>
    </row>
    <row r="51" spans="1:30" x14ac:dyDescent="0.35">
      <c r="A51" s="7">
        <f t="shared" si="0"/>
        <v>1</v>
      </c>
      <c r="B51" s="5" t="s">
        <v>1022</v>
      </c>
      <c r="C51" s="6" t="s">
        <v>258</v>
      </c>
      <c r="D51" s="5" t="s">
        <v>1167</v>
      </c>
      <c r="E51" s="8">
        <v>210000928007</v>
      </c>
      <c r="F51" s="6" t="s">
        <v>259</v>
      </c>
      <c r="G51" s="5" t="s">
        <v>2405</v>
      </c>
      <c r="H51" s="24">
        <f>VLOOKUP(F51,'Direct Energy Data'!A:E,5,FALSE)</f>
        <v>44135</v>
      </c>
      <c r="I51" s="24" t="s">
        <v>2303</v>
      </c>
      <c r="J51" s="25" t="s">
        <v>1168</v>
      </c>
      <c r="K51" s="26" t="s">
        <v>1025</v>
      </c>
      <c r="L51" s="33" t="s">
        <v>1026</v>
      </c>
      <c r="M51" s="5" t="s">
        <v>1027</v>
      </c>
      <c r="N51" s="5">
        <v>1142810</v>
      </c>
      <c r="O51" s="5" t="s">
        <v>1028</v>
      </c>
      <c r="P51" s="5" t="s">
        <v>1029</v>
      </c>
      <c r="Q51" s="24" t="s">
        <v>1030</v>
      </c>
      <c r="R51" s="7">
        <f>VLOOKUP(C51,'Internal Data'!A:G,4,FALSE)</f>
        <v>60</v>
      </c>
      <c r="S51" s="7" t="str">
        <f>VLOOKUP(C51,'Internal Data'!A:G,5,FALSE)</f>
        <v>001</v>
      </c>
      <c r="T51" s="7">
        <f>VLOOKUP(C51,'Internal Data'!A:G,6,FALSE)</f>
        <v>3001</v>
      </c>
      <c r="U51" s="94" t="str">
        <f>VLOOKUP(C51,'Internal Data'!A:G,7,FALSE)</f>
        <v>01</v>
      </c>
      <c r="V51" s="92" t="str">
        <f>VLOOKUP(C51,'Direct Energy Data'!B:F,5,FALSE)</f>
        <v>CE-POLSD</v>
      </c>
      <c r="W51" s="47" t="str">
        <f>VLOOKUP(V51,'EnergyCAP Data'!K:L,2,FALSE)</f>
        <v>CE POL DS</v>
      </c>
      <c r="X51" s="48">
        <f>VLOOKUP(F51,'Direct Energy Data'!A:C,3,FALSE)</f>
        <v>150480</v>
      </c>
      <c r="Y51" s="48">
        <f>VLOOKUP(C51,'EnergyCAP Data'!A:B,2,FALSE)</f>
        <v>150480</v>
      </c>
      <c r="Z51" s="48">
        <f>VLOOKUP(C51,'EnergyCAP Data'!N:O,2,FALSE)</f>
        <v>0</v>
      </c>
      <c r="AA51" s="39"/>
      <c r="AB51" s="39"/>
      <c r="AC51" s="40"/>
      <c r="AD51" s="49" t="s">
        <v>2821</v>
      </c>
    </row>
    <row r="52" spans="1:30" x14ac:dyDescent="0.35">
      <c r="A52" s="7">
        <f t="shared" si="0"/>
        <v>1</v>
      </c>
      <c r="B52" s="5" t="s">
        <v>1022</v>
      </c>
      <c r="C52" s="6" t="s">
        <v>643</v>
      </c>
      <c r="D52" s="5" t="s">
        <v>1364</v>
      </c>
      <c r="E52" s="8" t="s">
        <v>1023</v>
      </c>
      <c r="F52" s="6" t="s">
        <v>644</v>
      </c>
      <c r="G52" s="5" t="s">
        <v>2406</v>
      </c>
      <c r="H52" s="24">
        <f>VLOOKUP(F52,'Direct Energy Data'!A:E,5,FALSE)</f>
        <v>44109</v>
      </c>
      <c r="I52" s="24" t="s">
        <v>2304</v>
      </c>
      <c r="J52" s="25" t="s">
        <v>2353</v>
      </c>
      <c r="K52" s="26" t="s">
        <v>1147</v>
      </c>
      <c r="L52" s="33" t="s">
        <v>1366</v>
      </c>
      <c r="M52" s="5" t="s">
        <v>1367</v>
      </c>
      <c r="N52" s="5">
        <v>0</v>
      </c>
      <c r="O52" s="5" t="s">
        <v>1149</v>
      </c>
      <c r="P52" s="5" t="s">
        <v>1037</v>
      </c>
      <c r="Q52" s="24" t="s">
        <v>1033</v>
      </c>
      <c r="R52" s="7">
        <f>VLOOKUP(C52,'Internal Data'!A:G,4,FALSE)</f>
        <v>50</v>
      </c>
      <c r="S52" s="7" t="str">
        <f>VLOOKUP(C52,'Internal Data'!A:G,5,FALSE)</f>
        <v>002</v>
      </c>
      <c r="T52" s="7">
        <f>VLOOKUP(C52,'Internal Data'!A:G,6,FALSE)</f>
        <v>2001</v>
      </c>
      <c r="U52" s="94" t="str">
        <f>VLOOKUP(C52,'Internal Data'!A:G,7,FALSE)</f>
        <v>04</v>
      </c>
      <c r="V52" s="92" t="str">
        <f>VLOOKUP(C52,'Direct Energy Data'!B:F,5,FALSE)</f>
        <v>CE-GSD</v>
      </c>
      <c r="W52" s="47" t="str">
        <f>VLOOKUP(V52,'EnergyCAP Data'!K:L,2,FALSE)</f>
        <v>CE Gen Sec DS</v>
      </c>
      <c r="X52" s="48">
        <f>VLOOKUP(F52,'Direct Energy Data'!A:C,3,FALSE)</f>
        <v>163555</v>
      </c>
      <c r="Y52" s="48">
        <f>VLOOKUP(C52,'EnergyCAP Data'!A:B,2,FALSE)</f>
        <v>152066</v>
      </c>
      <c r="Z52" s="48">
        <f>VLOOKUP(C52,'EnergyCAP Data'!N:O,2,FALSE)</f>
        <v>22.7</v>
      </c>
      <c r="AA52" s="39"/>
      <c r="AB52" s="39"/>
      <c r="AC52" s="40"/>
      <c r="AD52" s="49">
        <f>Y52/(8760*Z52)</f>
        <v>0.76471948987186456</v>
      </c>
    </row>
    <row r="53" spans="1:30" x14ac:dyDescent="0.35">
      <c r="A53" s="7">
        <f t="shared" si="0"/>
        <v>1</v>
      </c>
      <c r="B53" s="5" t="s">
        <v>1110</v>
      </c>
      <c r="C53" s="6" t="s">
        <v>346</v>
      </c>
      <c r="D53" s="5" t="s">
        <v>1369</v>
      </c>
      <c r="E53" s="8">
        <v>210000949003</v>
      </c>
      <c r="F53" s="6" t="s">
        <v>348</v>
      </c>
      <c r="G53" s="5" t="s">
        <v>2407</v>
      </c>
      <c r="H53" s="24">
        <f>VLOOKUP(F53,'Direct Energy Data'!A:E,5,FALSE)</f>
        <v>44087</v>
      </c>
      <c r="I53" s="24" t="s">
        <v>2302</v>
      </c>
      <c r="J53" s="25" t="s">
        <v>2346</v>
      </c>
      <c r="K53" s="26" t="s">
        <v>1048</v>
      </c>
      <c r="L53" s="33" t="s">
        <v>1371</v>
      </c>
      <c r="M53" s="5" t="s">
        <v>1372</v>
      </c>
      <c r="N53" s="5">
        <v>6816</v>
      </c>
      <c r="O53" s="5" t="s">
        <v>1036</v>
      </c>
      <c r="P53" s="5" t="s">
        <v>1037</v>
      </c>
      <c r="Q53" s="24" t="s">
        <v>1033</v>
      </c>
      <c r="R53" s="7">
        <f>VLOOKUP(C53,'Internal Data'!A:G,4,FALSE)</f>
        <v>52</v>
      </c>
      <c r="S53" s="7" t="str">
        <f>VLOOKUP(C53,'Internal Data'!A:G,5,FALSE)</f>
        <v>001</v>
      </c>
      <c r="T53" s="7">
        <f>VLOOKUP(C53,'Internal Data'!A:G,6,FALSE)</f>
        <v>2002</v>
      </c>
      <c r="U53" s="94">
        <f>VLOOKUP(C53,'Internal Data'!A:G,7,FALSE)</f>
        <v>44</v>
      </c>
      <c r="V53" s="92" t="str">
        <f>VLOOKUP(C53,'Direct Energy Data'!B:F,5,FALSE)</f>
        <v>OE-GPD</v>
      </c>
      <c r="W53" s="47" t="str">
        <f>VLOOKUP(V53,'EnergyCAP Data'!K:L,2,FALSE)</f>
        <v>OE Gen Pri DS</v>
      </c>
      <c r="X53" s="48">
        <f>VLOOKUP(F53,'Direct Energy Data'!A:C,3,FALSE)</f>
        <v>133230.36000000002</v>
      </c>
      <c r="Y53" s="48">
        <f>VLOOKUP(C53,'EnergyCAP Data'!A:B,2,FALSE)</f>
        <v>105272</v>
      </c>
      <c r="Z53" s="48">
        <f>VLOOKUP(C53,'EnergyCAP Data'!N:O,2,FALSE)</f>
        <v>73.8</v>
      </c>
      <c r="AA53" s="39"/>
      <c r="AB53" s="39"/>
      <c r="AC53" s="40"/>
      <c r="AD53" s="49">
        <f>Y53/(8760*Z53)</f>
        <v>0.16283674252267638</v>
      </c>
    </row>
    <row r="54" spans="1:30" x14ac:dyDescent="0.35">
      <c r="A54" s="7">
        <f t="shared" si="0"/>
        <v>1</v>
      </c>
      <c r="B54" s="5" t="s">
        <v>1022</v>
      </c>
      <c r="C54" s="6" t="s">
        <v>254</v>
      </c>
      <c r="D54" s="5" t="s">
        <v>1177</v>
      </c>
      <c r="E54" s="8">
        <v>210000928007</v>
      </c>
      <c r="F54" s="6" t="s">
        <v>255</v>
      </c>
      <c r="G54" s="5" t="s">
        <v>2408</v>
      </c>
      <c r="H54" s="24" t="str">
        <f>VLOOKUP(F54,'Direct Energy Data'!A:E,5,FALSE)</f>
        <v>44111-5541</v>
      </c>
      <c r="I54" s="24" t="s">
        <v>2303</v>
      </c>
      <c r="J54" s="25" t="s">
        <v>968</v>
      </c>
      <c r="K54" s="26" t="s">
        <v>1115</v>
      </c>
      <c r="L54" s="33" t="s">
        <v>1179</v>
      </c>
      <c r="M54" s="5" t="s">
        <v>1180</v>
      </c>
      <c r="N54" s="5">
        <v>10000</v>
      </c>
      <c r="O54" s="5" t="s">
        <v>1115</v>
      </c>
      <c r="P54" s="5" t="s">
        <v>1118</v>
      </c>
      <c r="Q54" s="24" t="s">
        <v>1119</v>
      </c>
      <c r="R54" s="7" t="str">
        <f>VLOOKUP(C54,'Internal Data'!A:G,4,FALSE)</f>
        <v>01</v>
      </c>
      <c r="S54" s="7" t="str">
        <f>VLOOKUP(C54,'Internal Data'!A:G,5,FALSE)</f>
        <v>001</v>
      </c>
      <c r="T54" s="7">
        <f>VLOOKUP(C54,'Internal Data'!A:G,6,FALSE)</f>
        <v>6003</v>
      </c>
      <c r="U54" s="94" t="str">
        <f>VLOOKUP(C54,'Internal Data'!A:G,7,FALSE)</f>
        <v>02</v>
      </c>
      <c r="V54" s="92" t="str">
        <f>VLOOKUP(C54,'Direct Energy Data'!B:F,5,FALSE)</f>
        <v>CE-GSD</v>
      </c>
      <c r="W54" s="47" t="str">
        <f>VLOOKUP(V54,'EnergyCAP Data'!K:L,2,FALSE)</f>
        <v>CE Gen Sec DS</v>
      </c>
      <c r="X54" s="48">
        <f>VLOOKUP(F54,'Direct Energy Data'!A:C,3,FALSE)</f>
        <v>124560</v>
      </c>
      <c r="Y54" s="48">
        <f>VLOOKUP(C54,'EnergyCAP Data'!A:B,2,FALSE)</f>
        <v>114880</v>
      </c>
      <c r="Z54" s="48">
        <f>VLOOKUP(C54,'EnergyCAP Data'!N:O,2,FALSE)</f>
        <v>28.1</v>
      </c>
      <c r="AA54" s="39"/>
      <c r="AB54" s="39"/>
      <c r="AC54" s="40"/>
      <c r="AD54" s="49">
        <f>Y54/(8760*Z54)</f>
        <v>0.46669591641073138</v>
      </c>
    </row>
    <row r="55" spans="1:30" x14ac:dyDescent="0.35">
      <c r="A55" s="7">
        <f t="shared" si="0"/>
        <v>1</v>
      </c>
      <c r="B55" s="5" t="s">
        <v>1022</v>
      </c>
      <c r="C55" s="6" t="s">
        <v>262</v>
      </c>
      <c r="D55" s="5" t="s">
        <v>1167</v>
      </c>
      <c r="E55" s="8">
        <v>210000928007</v>
      </c>
      <c r="F55" s="6" t="s">
        <v>263</v>
      </c>
      <c r="G55" s="5" t="s">
        <v>2405</v>
      </c>
      <c r="H55" s="24">
        <f>VLOOKUP(F55,'Direct Energy Data'!A:E,5,FALSE)</f>
        <v>44135</v>
      </c>
      <c r="I55" s="24" t="s">
        <v>2303</v>
      </c>
      <c r="J55" s="25" t="s">
        <v>1217</v>
      </c>
      <c r="K55" s="26" t="s">
        <v>1025</v>
      </c>
      <c r="L55" s="33" t="s">
        <v>1026</v>
      </c>
      <c r="M55" s="5" t="s">
        <v>1027</v>
      </c>
      <c r="N55" s="5">
        <v>1142810</v>
      </c>
      <c r="O55" s="5" t="s">
        <v>1028</v>
      </c>
      <c r="P55" s="5" t="s">
        <v>1029</v>
      </c>
      <c r="Q55" s="24" t="s">
        <v>1030</v>
      </c>
      <c r="R55" s="7">
        <f>VLOOKUP(C55,'Internal Data'!A:G,4,FALSE)</f>
        <v>60</v>
      </c>
      <c r="S55" s="7" t="str">
        <f>VLOOKUP(C55,'Internal Data'!A:G,5,FALSE)</f>
        <v>001</v>
      </c>
      <c r="T55" s="7">
        <f>VLOOKUP(C55,'Internal Data'!A:G,6,FALSE)</f>
        <v>3001</v>
      </c>
      <c r="U55" s="94" t="str">
        <f>VLOOKUP(C55,'Internal Data'!A:G,7,FALSE)</f>
        <v>01</v>
      </c>
      <c r="V55" s="92" t="str">
        <f>VLOOKUP(C55,'Direct Energy Data'!B:F,5,FALSE)</f>
        <v>CE-POLSD</v>
      </c>
      <c r="W55" s="47" t="str">
        <f>VLOOKUP(V55,'EnergyCAP Data'!K:L,2,FALSE)</f>
        <v>CE POL DS</v>
      </c>
      <c r="X55" s="48">
        <f>VLOOKUP(F55,'Direct Energy Data'!A:C,3,FALSE)</f>
        <v>123240</v>
      </c>
      <c r="Y55" s="48">
        <f>VLOOKUP(C55,'EnergyCAP Data'!A:B,2,FALSE)</f>
        <v>123240</v>
      </c>
      <c r="Z55" s="48">
        <f>VLOOKUP(C55,'EnergyCAP Data'!N:O,2,FALSE)</f>
        <v>0</v>
      </c>
      <c r="AA55" s="39"/>
      <c r="AB55" s="39"/>
      <c r="AC55" s="40"/>
      <c r="AD55" s="49" t="s">
        <v>2821</v>
      </c>
    </row>
    <row r="56" spans="1:30" x14ac:dyDescent="0.35">
      <c r="A56" s="7">
        <f t="shared" si="0"/>
        <v>1</v>
      </c>
      <c r="B56" s="5" t="s">
        <v>1022</v>
      </c>
      <c r="C56" s="6" t="s">
        <v>296</v>
      </c>
      <c r="D56" s="5" t="s">
        <v>1571</v>
      </c>
      <c r="E56" s="8">
        <v>210000928007</v>
      </c>
      <c r="F56" s="6" t="s">
        <v>297</v>
      </c>
      <c r="G56" s="5" t="s">
        <v>2409</v>
      </c>
      <c r="H56" s="24">
        <f>VLOOKUP(F56,'Direct Energy Data'!A:E,5,FALSE)</f>
        <v>44135</v>
      </c>
      <c r="I56" s="24" t="s">
        <v>2303</v>
      </c>
      <c r="J56" s="25" t="s">
        <v>973</v>
      </c>
      <c r="K56" s="26" t="s">
        <v>1025</v>
      </c>
      <c r="L56" s="33" t="s">
        <v>1134</v>
      </c>
      <c r="M56" s="5" t="s">
        <v>1135</v>
      </c>
      <c r="N56" s="5">
        <v>783817</v>
      </c>
      <c r="O56" s="5" t="s">
        <v>1028</v>
      </c>
      <c r="P56" s="5" t="s">
        <v>1029</v>
      </c>
      <c r="Q56" s="24" t="s">
        <v>1030</v>
      </c>
      <c r="R56" s="7">
        <f>VLOOKUP(C56,'Internal Data'!A:G,4,FALSE)</f>
        <v>60</v>
      </c>
      <c r="S56" s="7" t="str">
        <f>VLOOKUP(C56,'Internal Data'!A:G,5,FALSE)</f>
        <v>001</v>
      </c>
      <c r="T56" s="7">
        <f>VLOOKUP(C56,'Internal Data'!A:G,6,FALSE)</f>
        <v>3001</v>
      </c>
      <c r="U56" s="94" t="str">
        <f>VLOOKUP(C56,'Internal Data'!A:G,7,FALSE)</f>
        <v>00</v>
      </c>
      <c r="V56" s="92" t="str">
        <f>VLOOKUP(C56,'Direct Energy Data'!B:F,5,FALSE)</f>
        <v>CE-GSD</v>
      </c>
      <c r="W56" s="47" t="str">
        <f>VLOOKUP(V56,'EnergyCAP Data'!K:L,2,FALSE)</f>
        <v>CE Gen Sec DS</v>
      </c>
      <c r="X56" s="48">
        <f>VLOOKUP(F56,'Direct Energy Data'!A:C,3,FALSE)</f>
        <v>131600</v>
      </c>
      <c r="Y56" s="48">
        <f>VLOOKUP(C56,'EnergyCAP Data'!A:B,2,FALSE)</f>
        <v>80000</v>
      </c>
      <c r="Z56" s="48">
        <f>VLOOKUP(C56,'EnergyCAP Data'!N:O,2,FALSE)</f>
        <v>25.4</v>
      </c>
      <c r="AA56" s="39"/>
      <c r="AB56" s="39"/>
      <c r="AC56" s="40"/>
      <c r="AD56" s="49">
        <f t="shared" ref="AD56:AD61" si="3">Y56/(8760*Z56)</f>
        <v>0.35954409808362997</v>
      </c>
    </row>
    <row r="57" spans="1:30" x14ac:dyDescent="0.35">
      <c r="A57" s="7">
        <f t="shared" si="0"/>
        <v>1</v>
      </c>
      <c r="B57" s="5" t="s">
        <v>1022</v>
      </c>
      <c r="C57" s="6" t="s">
        <v>256</v>
      </c>
      <c r="D57" s="5" t="s">
        <v>1155</v>
      </c>
      <c r="E57" s="8">
        <v>210000928007</v>
      </c>
      <c r="F57" s="6" t="s">
        <v>257</v>
      </c>
      <c r="G57" s="5" t="s">
        <v>2410</v>
      </c>
      <c r="H57" s="24" t="str">
        <f>VLOOKUP(F57,'Direct Energy Data'!A:E,5,FALSE)</f>
        <v>44135-2596</v>
      </c>
      <c r="I57" s="24" t="s">
        <v>2303</v>
      </c>
      <c r="J57" s="25" t="s">
        <v>969</v>
      </c>
      <c r="K57" s="26" t="s">
        <v>1157</v>
      </c>
      <c r="L57" s="33" t="s">
        <v>1158</v>
      </c>
      <c r="M57" s="5" t="s">
        <v>1156</v>
      </c>
      <c r="N57" s="5">
        <v>27550</v>
      </c>
      <c r="O57" s="5" t="s">
        <v>1159</v>
      </c>
      <c r="P57" s="5" t="s">
        <v>1042</v>
      </c>
      <c r="Q57" s="24" t="s">
        <v>1057</v>
      </c>
      <c r="R57" s="7" t="str">
        <f>VLOOKUP(C57,'Internal Data'!A:G,4,FALSE)</f>
        <v>01</v>
      </c>
      <c r="S57" s="7" t="str">
        <f>VLOOKUP(C57,'Internal Data'!A:G,5,FALSE)</f>
        <v>001</v>
      </c>
      <c r="T57" s="7">
        <f>VLOOKUP(C57,'Internal Data'!A:G,6,FALSE)</f>
        <v>7004</v>
      </c>
      <c r="U57" s="94" t="str">
        <f>VLOOKUP(C57,'Internal Data'!A:G,7,FALSE)</f>
        <v>04</v>
      </c>
      <c r="V57" s="92" t="str">
        <f>VLOOKUP(C57,'Direct Energy Data'!B:F,5,FALSE)</f>
        <v>CE-GSD</v>
      </c>
      <c r="W57" s="47" t="str">
        <f>VLOOKUP(V57,'EnergyCAP Data'!K:L,2,FALSE)</f>
        <v>CE Gen Sec DS</v>
      </c>
      <c r="X57" s="48">
        <f>VLOOKUP(F57,'Direct Energy Data'!A:C,3,FALSE)</f>
        <v>141343</v>
      </c>
      <c r="Y57" s="48">
        <f>VLOOKUP(C57,'EnergyCAP Data'!A:B,2,FALSE)</f>
        <v>144228</v>
      </c>
      <c r="Z57" s="48">
        <f>VLOOKUP(C57,'EnergyCAP Data'!N:O,2,FALSE)</f>
        <v>19</v>
      </c>
      <c r="AA57" s="39"/>
      <c r="AB57" s="39"/>
      <c r="AC57" s="40"/>
      <c r="AD57" s="49">
        <f t="shared" si="3"/>
        <v>0.8665465032444124</v>
      </c>
    </row>
    <row r="58" spans="1:30" x14ac:dyDescent="0.35">
      <c r="A58" s="7">
        <f t="shared" si="0"/>
        <v>1</v>
      </c>
      <c r="B58" s="5" t="s">
        <v>1022</v>
      </c>
      <c r="C58" s="10" t="s">
        <v>804</v>
      </c>
      <c r="D58" s="5" t="s">
        <v>1618</v>
      </c>
      <c r="E58" s="8" t="s">
        <v>1023</v>
      </c>
      <c r="F58" s="6" t="s">
        <v>805</v>
      </c>
      <c r="G58" s="5" t="s">
        <v>2411</v>
      </c>
      <c r="H58" s="24">
        <f>VLOOKUP(F58,'Direct Energy Data'!A:E,5,FALSE)</f>
        <v>44146</v>
      </c>
      <c r="I58" s="24" t="s">
        <v>2302</v>
      </c>
      <c r="J58" s="25" t="s">
        <v>2360</v>
      </c>
      <c r="K58" s="26" t="s">
        <v>1048</v>
      </c>
      <c r="L58" s="33" t="s">
        <v>1619</v>
      </c>
      <c r="M58" s="5" t="s">
        <v>1620</v>
      </c>
      <c r="N58" s="5">
        <v>0</v>
      </c>
      <c r="O58" s="5" t="s">
        <v>1036</v>
      </c>
      <c r="P58" s="5" t="s">
        <v>1037</v>
      </c>
      <c r="Q58" s="24" t="s">
        <v>1033</v>
      </c>
      <c r="R58" s="7">
        <f>VLOOKUP(C58,'Internal Data'!A:G,4,FALSE)</f>
        <v>52</v>
      </c>
      <c r="S58" s="7" t="str">
        <f>VLOOKUP(C58,'Internal Data'!A:G,5,FALSE)</f>
        <v>001</v>
      </c>
      <c r="T58" s="7">
        <f>VLOOKUP(C58,'Internal Data'!A:G,6,FALSE)</f>
        <v>2002</v>
      </c>
      <c r="U58" s="94">
        <f>VLOOKUP(C58,'Internal Data'!A:G,7,FALSE)</f>
        <v>44</v>
      </c>
      <c r="V58" s="92" t="str">
        <f>VLOOKUP(C58,'Direct Energy Data'!B:F,5,FALSE)</f>
        <v>CE-GSD</v>
      </c>
      <c r="W58" s="47" t="str">
        <f>VLOOKUP(V58,'EnergyCAP Data'!K:L,2,FALSE)</f>
        <v>CE Gen Sec DS</v>
      </c>
      <c r="X58" s="48">
        <f>VLOOKUP(F58,'Direct Energy Data'!A:C,3,FALSE)</f>
        <v>157495</v>
      </c>
      <c r="Y58" s="48">
        <f>VLOOKUP(C58,'EnergyCAP Data'!A:B,2,FALSE)</f>
        <v>214235</v>
      </c>
      <c r="Z58" s="48">
        <f>VLOOKUP(C58,'EnergyCAP Data'!N:O,2,FALSE)</f>
        <v>192.3</v>
      </c>
      <c r="AA58" s="39"/>
      <c r="AB58" s="39"/>
      <c r="AC58" s="40"/>
      <c r="AD58" s="49">
        <f t="shared" si="3"/>
        <v>0.12717654824914457</v>
      </c>
    </row>
    <row r="59" spans="1:30" x14ac:dyDescent="0.35">
      <c r="A59" s="7">
        <f t="shared" si="0"/>
        <v>1</v>
      </c>
      <c r="B59" s="5" t="s">
        <v>1022</v>
      </c>
      <c r="C59" s="6" t="s">
        <v>242</v>
      </c>
      <c r="D59" s="5" t="s">
        <v>1568</v>
      </c>
      <c r="E59" s="8">
        <v>210000928007</v>
      </c>
      <c r="F59" s="6" t="s">
        <v>243</v>
      </c>
      <c r="G59" s="5" t="s">
        <v>2412</v>
      </c>
      <c r="H59" s="24" t="str">
        <f>VLOOKUP(F59,'Direct Energy Data'!A:E,5,FALSE)</f>
        <v>44140-2991</v>
      </c>
      <c r="I59" s="24" t="s">
        <v>2303</v>
      </c>
      <c r="J59" s="25" t="s">
        <v>965</v>
      </c>
      <c r="K59" s="26" t="s">
        <v>1033</v>
      </c>
      <c r="L59" s="33" t="s">
        <v>1569</v>
      </c>
      <c r="M59" s="5" t="s">
        <v>1570</v>
      </c>
      <c r="N59" s="5">
        <v>784</v>
      </c>
      <c r="O59" s="5" t="s">
        <v>1036</v>
      </c>
      <c r="P59" s="5" t="s">
        <v>1037</v>
      </c>
      <c r="Q59" s="24" t="s">
        <v>1033</v>
      </c>
      <c r="R59" s="7">
        <f>VLOOKUP(C59,'Internal Data'!A:G,4,FALSE)</f>
        <v>52</v>
      </c>
      <c r="S59" s="7" t="str">
        <f>VLOOKUP(C59,'Internal Data'!A:G,5,FALSE)</f>
        <v>001</v>
      </c>
      <c r="T59" s="7" t="str">
        <f>VLOOKUP(C59,'Internal Data'!A:G,6,FALSE)</f>
        <v>2002</v>
      </c>
      <c r="U59" s="94" t="str">
        <f>VLOOKUP(C59,'Internal Data'!A:G,7,FALSE)</f>
        <v>55</v>
      </c>
      <c r="V59" s="92" t="str">
        <f>VLOOKUP(C59,'Direct Energy Data'!B:F,5,FALSE)</f>
        <v>CE-GSD</v>
      </c>
      <c r="W59" s="47" t="str">
        <f>VLOOKUP(V59,'EnergyCAP Data'!K:L,2,FALSE)</f>
        <v>CE Gen Sec DS</v>
      </c>
      <c r="X59" s="48">
        <f>VLOOKUP(F59,'Direct Energy Data'!A:C,3,FALSE)</f>
        <v>80846</v>
      </c>
      <c r="Y59" s="48">
        <f>VLOOKUP(C59,'EnergyCAP Data'!A:B,2,FALSE)</f>
        <v>78127</v>
      </c>
      <c r="Z59" s="48">
        <f>VLOOKUP(C59,'EnergyCAP Data'!N:O,2,FALSE)</f>
        <v>47.9</v>
      </c>
      <c r="AA59" s="39"/>
      <c r="AB59" s="39"/>
      <c r="AC59" s="40"/>
      <c r="AD59" s="49">
        <f t="shared" si="3"/>
        <v>0.18619221933060695</v>
      </c>
    </row>
    <row r="60" spans="1:30" x14ac:dyDescent="0.35">
      <c r="A60" s="7">
        <f t="shared" si="0"/>
        <v>1</v>
      </c>
      <c r="B60" s="5" t="s">
        <v>1110</v>
      </c>
      <c r="C60" s="10" t="s">
        <v>639</v>
      </c>
      <c r="D60" s="5" t="s">
        <v>1346</v>
      </c>
      <c r="E60" s="8" t="s">
        <v>1023</v>
      </c>
      <c r="F60" s="6" t="s">
        <v>640</v>
      </c>
      <c r="G60" s="5" t="s">
        <v>2413</v>
      </c>
      <c r="H60" s="24">
        <f>VLOOKUP(F60,'Direct Energy Data'!A:E,5,FALSE)</f>
        <v>44136</v>
      </c>
      <c r="I60" s="24" t="s">
        <v>2304</v>
      </c>
      <c r="J60" s="25" t="s">
        <v>1002</v>
      </c>
      <c r="K60" s="26" t="s">
        <v>1147</v>
      </c>
      <c r="L60" s="33" t="s">
        <v>1347</v>
      </c>
      <c r="M60" s="5" t="s">
        <v>1348</v>
      </c>
      <c r="N60" s="5"/>
      <c r="O60" s="5" t="s">
        <v>1149</v>
      </c>
      <c r="P60" s="5" t="s">
        <v>1037</v>
      </c>
      <c r="Q60" s="24" t="s">
        <v>1033</v>
      </c>
      <c r="R60" s="7">
        <f>VLOOKUP(C60,'Internal Data'!A:G,4,FALSE)</f>
        <v>50</v>
      </c>
      <c r="S60" s="7" t="str">
        <f>VLOOKUP(C60,'Internal Data'!A:G,5,FALSE)</f>
        <v>002</v>
      </c>
      <c r="T60" s="7">
        <f>VLOOKUP(C60,'Internal Data'!A:G,6,FALSE)</f>
        <v>2001</v>
      </c>
      <c r="U60" s="94" t="str">
        <f>VLOOKUP(C60,'Internal Data'!A:G,7,FALSE)</f>
        <v>04</v>
      </c>
      <c r="V60" s="92" t="str">
        <f>VLOOKUP(C60,'Direct Energy Data'!B:F,5,FALSE)</f>
        <v>OE-GSD</v>
      </c>
      <c r="W60" s="47" t="str">
        <f>VLOOKUP(V60,'EnergyCAP Data'!K:L,2,FALSE)</f>
        <v>OE Gen Sec DS</v>
      </c>
      <c r="X60" s="48">
        <f>VLOOKUP(F60,'Direct Energy Data'!A:C,3,FALSE)</f>
        <v>76419</v>
      </c>
      <c r="Y60" s="48">
        <f>VLOOKUP(C60,'EnergyCAP Data'!A:B,2,FALSE)</f>
        <v>76914</v>
      </c>
      <c r="Z60" s="48">
        <f>VLOOKUP(C60,'EnergyCAP Data'!N:O,2,FALSE)</f>
        <v>18.8</v>
      </c>
      <c r="AA60" s="39"/>
      <c r="AB60" s="39"/>
      <c r="AC60" s="40"/>
      <c r="AD60" s="49">
        <f t="shared" si="3"/>
        <v>0.46702856310113672</v>
      </c>
    </row>
    <row r="61" spans="1:30" x14ac:dyDescent="0.35">
      <c r="A61" s="7">
        <f t="shared" si="0"/>
        <v>1</v>
      </c>
      <c r="B61" s="5" t="s">
        <v>1022</v>
      </c>
      <c r="C61" s="6" t="s">
        <v>857</v>
      </c>
      <c r="D61" s="5" t="s">
        <v>1612</v>
      </c>
      <c r="E61" s="8">
        <v>210000928007</v>
      </c>
      <c r="F61" s="6" t="s">
        <v>858</v>
      </c>
      <c r="G61" s="5" t="s">
        <v>2414</v>
      </c>
      <c r="H61" s="24" t="str">
        <f>VLOOKUP(F61,'Direct Energy Data'!A:E,5,FALSE)</f>
        <v>44070-3103</v>
      </c>
      <c r="I61" s="24" t="s">
        <v>2303</v>
      </c>
      <c r="J61" s="25" t="s">
        <v>991</v>
      </c>
      <c r="K61" s="26" t="s">
        <v>1073</v>
      </c>
      <c r="L61" s="33" t="s">
        <v>1338</v>
      </c>
      <c r="M61" s="5"/>
      <c r="N61" s="5"/>
      <c r="O61" s="5" t="s">
        <v>1339</v>
      </c>
      <c r="P61" s="5" t="s">
        <v>1037</v>
      </c>
      <c r="Q61" s="24" t="s">
        <v>1033</v>
      </c>
      <c r="R61" s="7" t="str">
        <f>VLOOKUP(C61,'Internal Data'!A:G,4,FALSE)</f>
        <v>52</v>
      </c>
      <c r="S61" s="7" t="str">
        <f>VLOOKUP(C61,'Internal Data'!A:G,5,FALSE)</f>
        <v>001</v>
      </c>
      <c r="T61" s="7">
        <f>VLOOKUP(C61,'Internal Data'!A:G,6,FALSE)</f>
        <v>2002</v>
      </c>
      <c r="U61" s="94">
        <f>VLOOKUP(C61,'Internal Data'!A:G,7,FALSE)</f>
        <v>44</v>
      </c>
      <c r="V61" s="92" t="str">
        <f>VLOOKUP(C61,'Direct Energy Data'!B:F,5,FALSE)</f>
        <v>CE-GSD</v>
      </c>
      <c r="W61" s="47" t="str">
        <f>VLOOKUP(V61,'EnergyCAP Data'!K:L,2,FALSE)</f>
        <v>CE Gen Sec DS</v>
      </c>
      <c r="X61" s="48">
        <f>VLOOKUP(F61,'Direct Energy Data'!A:C,3,FALSE)</f>
        <v>88963</v>
      </c>
      <c r="Y61" s="48">
        <f>VLOOKUP(C61,'EnergyCAP Data'!A:B,2,FALSE)</f>
        <v>62315</v>
      </c>
      <c r="Z61" s="48">
        <f>VLOOKUP(C61,'EnergyCAP Data'!N:O,2,FALSE)</f>
        <v>29</v>
      </c>
      <c r="AA61" s="39"/>
      <c r="AB61" s="39"/>
      <c r="AC61" s="40"/>
      <c r="AD61" s="49">
        <f t="shared" si="3"/>
        <v>0.24529601637537396</v>
      </c>
    </row>
    <row r="62" spans="1:30" x14ac:dyDescent="0.35">
      <c r="A62" s="7">
        <f t="shared" si="0"/>
        <v>1</v>
      </c>
      <c r="B62" s="5" t="s">
        <v>1022</v>
      </c>
      <c r="C62" s="6" t="s">
        <v>66</v>
      </c>
      <c r="D62" s="5" t="s">
        <v>1194</v>
      </c>
      <c r="E62" s="8">
        <v>210000928015</v>
      </c>
      <c r="F62" s="6" t="s">
        <v>67</v>
      </c>
      <c r="G62" s="5" t="s">
        <v>2402</v>
      </c>
      <c r="H62" s="24" t="str">
        <f>VLOOKUP(F62,'Direct Energy Data'!A:E,5,FALSE)</f>
        <v>44122-7001</v>
      </c>
      <c r="I62" s="24" t="s">
        <v>2303</v>
      </c>
      <c r="J62" s="25" t="s">
        <v>1196</v>
      </c>
      <c r="K62" s="26" t="s">
        <v>1053</v>
      </c>
      <c r="L62" s="33" t="s">
        <v>1197</v>
      </c>
      <c r="M62" s="5" t="s">
        <v>1198</v>
      </c>
      <c r="N62" s="5">
        <v>53200</v>
      </c>
      <c r="O62" s="5" t="s">
        <v>1199</v>
      </c>
      <c r="P62" s="5" t="s">
        <v>1118</v>
      </c>
      <c r="Q62" s="24" t="s">
        <v>1200</v>
      </c>
      <c r="R62" s="7" t="str">
        <f>VLOOKUP(C62,'Internal Data'!A:G,4,FALSE)</f>
        <v>01</v>
      </c>
      <c r="S62" s="7" t="str">
        <f>VLOOKUP(C62,'Internal Data'!A:G,5,FALSE)</f>
        <v>001</v>
      </c>
      <c r="T62" s="7">
        <f>VLOOKUP(C62,'Internal Data'!A:G,6,FALSE)</f>
        <v>6002</v>
      </c>
      <c r="U62" s="94" t="str">
        <f>VLOOKUP(C62,'Internal Data'!A:G,7,FALSE)</f>
        <v>01</v>
      </c>
      <c r="V62" s="92" t="str">
        <f>VLOOKUP(C62,'Direct Energy Data'!B:F,5,FALSE)</f>
        <v>CE-POLSD</v>
      </c>
      <c r="W62" s="47" t="str">
        <f>VLOOKUP(V62,'EnergyCAP Data'!K:L,2,FALSE)</f>
        <v>CE POL DS</v>
      </c>
      <c r="X62" s="48">
        <f>VLOOKUP(F62,'Direct Energy Data'!A:C,3,FALSE)</f>
        <v>67430</v>
      </c>
      <c r="Y62" s="48">
        <f>VLOOKUP(C62,'EnergyCAP Data'!A:B,2,FALSE)</f>
        <v>73560</v>
      </c>
      <c r="Z62" s="48">
        <f>VLOOKUP(C62,'EnergyCAP Data'!N:O,2,FALSE)</f>
        <v>0</v>
      </c>
      <c r="AA62" s="39"/>
      <c r="AB62" s="39"/>
      <c r="AC62" s="40"/>
      <c r="AD62" s="49" t="s">
        <v>2821</v>
      </c>
    </row>
    <row r="63" spans="1:30" x14ac:dyDescent="0.35">
      <c r="A63" s="7">
        <f t="shared" si="0"/>
        <v>1</v>
      </c>
      <c r="B63" s="5" t="s">
        <v>1022</v>
      </c>
      <c r="C63" s="6" t="s">
        <v>204</v>
      </c>
      <c r="D63" s="5" t="s">
        <v>1528</v>
      </c>
      <c r="E63" s="8">
        <v>210000928015</v>
      </c>
      <c r="F63" s="6" t="s">
        <v>205</v>
      </c>
      <c r="G63" s="5" t="s">
        <v>2415</v>
      </c>
      <c r="H63" s="24" t="str">
        <f>VLOOKUP(F63,'Direct Energy Data'!A:E,5,FALSE)</f>
        <v>44114-1027</v>
      </c>
      <c r="I63" s="24" t="s">
        <v>2303</v>
      </c>
      <c r="J63" s="25" t="s">
        <v>1529</v>
      </c>
      <c r="K63" s="26" t="s">
        <v>1038</v>
      </c>
      <c r="L63" s="33" t="s">
        <v>1039</v>
      </c>
      <c r="M63" s="5" t="s">
        <v>1040</v>
      </c>
      <c r="N63" s="5">
        <v>0</v>
      </c>
      <c r="O63" s="5" t="s">
        <v>1041</v>
      </c>
      <c r="P63" s="5" t="s">
        <v>1042</v>
      </c>
      <c r="Q63" s="24" t="s">
        <v>1043</v>
      </c>
      <c r="R63" s="7" t="str">
        <f>VLOOKUP(C63,'Internal Data'!A:G,4,FALSE)</f>
        <v>58</v>
      </c>
      <c r="S63" s="7" t="str">
        <f>VLOOKUP(C63,'Internal Data'!A:G,5,FALSE)</f>
        <v>001</v>
      </c>
      <c r="T63" s="7">
        <f>VLOOKUP(C63,'Internal Data'!A:G,6,FALSE)</f>
        <v>2004</v>
      </c>
      <c r="U63" s="94" t="str">
        <f>VLOOKUP(C63,'Internal Data'!A:G,7,FALSE)</f>
        <v>70</v>
      </c>
      <c r="V63" s="92" t="str">
        <f>VLOOKUP(C63,'Direct Energy Data'!B:F,5,FALSE)</f>
        <v>CE-STLD</v>
      </c>
      <c r="W63" s="47" t="str">
        <f>VLOOKUP(V63,'EnergyCAP Data'!K:L,2,FALSE)</f>
        <v>CE Str Ltg DS</v>
      </c>
      <c r="X63" s="48">
        <f>VLOOKUP(F63,'Direct Energy Data'!A:C,3,FALSE)</f>
        <v>66715</v>
      </c>
      <c r="Y63" s="48">
        <f>VLOOKUP(C63,'EnergyCAP Data'!A:B,2,FALSE)</f>
        <v>72780</v>
      </c>
      <c r="Z63" s="48">
        <f>VLOOKUP(C63,'EnergyCAP Data'!N:O,2,FALSE)</f>
        <v>0</v>
      </c>
      <c r="AA63" s="39"/>
      <c r="AB63" s="39"/>
      <c r="AC63" s="40"/>
      <c r="AD63" s="49" t="s">
        <v>2821</v>
      </c>
    </row>
    <row r="64" spans="1:30" x14ac:dyDescent="0.35">
      <c r="A64" s="7">
        <f t="shared" si="0"/>
        <v>1</v>
      </c>
      <c r="B64" s="5" t="s">
        <v>1110</v>
      </c>
      <c r="C64" s="6" t="s">
        <v>355</v>
      </c>
      <c r="D64" s="5" t="s">
        <v>1111</v>
      </c>
      <c r="E64" s="8">
        <v>210000949011</v>
      </c>
      <c r="F64" s="6" t="s">
        <v>357</v>
      </c>
      <c r="G64" s="5" t="s">
        <v>2416</v>
      </c>
      <c r="H64" s="24" t="str">
        <f>VLOOKUP(F64,'Direct Energy Data'!A:E,5,FALSE)</f>
        <v>44212-2513</v>
      </c>
      <c r="I64" s="24" t="s">
        <v>2302</v>
      </c>
      <c r="J64" s="25" t="s">
        <v>1481</v>
      </c>
      <c r="K64" s="26" t="s">
        <v>1033</v>
      </c>
      <c r="L64" s="33" t="s">
        <v>1112</v>
      </c>
      <c r="M64" s="5" t="s">
        <v>1113</v>
      </c>
      <c r="N64" s="5">
        <v>1296</v>
      </c>
      <c r="O64" s="5" t="s">
        <v>1036</v>
      </c>
      <c r="P64" s="5" t="s">
        <v>1037</v>
      </c>
      <c r="Q64" s="24" t="s">
        <v>1033</v>
      </c>
      <c r="R64" s="7">
        <f>VLOOKUP(C64,'Internal Data'!A:G,4,FALSE)</f>
        <v>52</v>
      </c>
      <c r="S64" s="7" t="str">
        <f>VLOOKUP(C64,'Internal Data'!A:G,5,FALSE)</f>
        <v>001</v>
      </c>
      <c r="T64" s="7">
        <f>VLOOKUP(C64,'Internal Data'!A:G,6,FALSE)</f>
        <v>2002</v>
      </c>
      <c r="U64" s="94">
        <f>VLOOKUP(C64,'Internal Data'!A:G,7,FALSE)</f>
        <v>44</v>
      </c>
      <c r="V64" s="92" t="str">
        <f>VLOOKUP(C64,'Direct Energy Data'!B:F,5,FALSE)</f>
        <v>OE-GSD</v>
      </c>
      <c r="W64" s="47" t="str">
        <f>VLOOKUP(V64,'EnergyCAP Data'!K:L,2,FALSE)</f>
        <v>OE Gen Sec DS</v>
      </c>
      <c r="X64" s="48">
        <f>VLOOKUP(F64,'Direct Energy Data'!A:C,3,FALSE)</f>
        <v>82928</v>
      </c>
      <c r="Y64" s="48">
        <f>VLOOKUP(C64,'EnergyCAP Data'!A:B,2,FALSE)</f>
        <v>94258</v>
      </c>
      <c r="Z64" s="48">
        <f>VLOOKUP(C64,'EnergyCAP Data'!N:O,2,FALSE)</f>
        <v>19.5</v>
      </c>
      <c r="AA64" s="39"/>
      <c r="AB64" s="39"/>
      <c r="AC64" s="40"/>
      <c r="AD64" s="49">
        <f t="shared" ref="AD64:AD74" si="4">Y64/(8760*Z64)</f>
        <v>0.55179721344104904</v>
      </c>
    </row>
    <row r="65" spans="1:30" x14ac:dyDescent="0.35">
      <c r="A65" s="7">
        <f t="shared" si="0"/>
        <v>1</v>
      </c>
      <c r="B65" s="5" t="s">
        <v>1022</v>
      </c>
      <c r="C65" s="6" t="s">
        <v>806</v>
      </c>
      <c r="D65" s="5" t="s">
        <v>2206</v>
      </c>
      <c r="E65" s="8" t="s">
        <v>1023</v>
      </c>
      <c r="F65" s="6" t="s">
        <v>807</v>
      </c>
      <c r="G65" s="5" t="s">
        <v>2417</v>
      </c>
      <c r="H65" s="24" t="str">
        <f>VLOOKUP(F65,'Direct Energy Data'!A:E,5,FALSE)</f>
        <v>44141-2562</v>
      </c>
      <c r="I65" s="24" t="s">
        <v>2304</v>
      </c>
      <c r="J65" s="25" t="s">
        <v>988</v>
      </c>
      <c r="K65" s="26" t="s">
        <v>1147</v>
      </c>
      <c r="L65" s="33" t="s">
        <v>2207</v>
      </c>
      <c r="M65" s="5" t="s">
        <v>2208</v>
      </c>
      <c r="N65" s="5"/>
      <c r="O65" s="5" t="s">
        <v>1149</v>
      </c>
      <c r="P65" s="5" t="s">
        <v>1037</v>
      </c>
      <c r="Q65" s="24" t="s">
        <v>1172</v>
      </c>
      <c r="R65" s="7">
        <f>VLOOKUP(C65,'Internal Data'!A:G,4,FALSE)</f>
        <v>50</v>
      </c>
      <c r="S65" s="7" t="str">
        <f>VLOOKUP(C65,'Internal Data'!A:G,5,FALSE)</f>
        <v>002</v>
      </c>
      <c r="T65" s="7">
        <f>VLOOKUP(C65,'Internal Data'!A:G,6,FALSE)</f>
        <v>2001</v>
      </c>
      <c r="U65" s="94" t="str">
        <f>VLOOKUP(C65,'Internal Data'!A:G,7,FALSE)</f>
        <v>04</v>
      </c>
      <c r="V65" s="92" t="str">
        <f>VLOOKUP(C65,'Direct Energy Data'!B:F,5,FALSE)</f>
        <v>CE-GSD</v>
      </c>
      <c r="W65" s="47" t="str">
        <f>VLOOKUP(V65,'EnergyCAP Data'!K:L,2,FALSE)</f>
        <v>CE Gen Sec DS</v>
      </c>
      <c r="X65" s="48">
        <f>VLOOKUP(F65,'Direct Energy Data'!A:C,3,FALSE)</f>
        <v>66941</v>
      </c>
      <c r="Y65" s="48">
        <f>VLOOKUP(C65,'EnergyCAP Data'!A:B,2,FALSE)</f>
        <v>73623</v>
      </c>
      <c r="Z65" s="48">
        <f>VLOOKUP(C65,'EnergyCAP Data'!N:O,2,FALSE)</f>
        <v>12.7</v>
      </c>
      <c r="AA65" s="39"/>
      <c r="AB65" s="39"/>
      <c r="AC65" s="40"/>
      <c r="AD65" s="49">
        <f t="shared" si="4"/>
        <v>0.66176787833027717</v>
      </c>
    </row>
    <row r="66" spans="1:30" x14ac:dyDescent="0.35">
      <c r="A66" s="7">
        <f t="shared" si="0"/>
        <v>1</v>
      </c>
      <c r="B66" s="5" t="s">
        <v>1022</v>
      </c>
      <c r="C66" s="6" t="s">
        <v>519</v>
      </c>
      <c r="D66" s="5" t="s">
        <v>1935</v>
      </c>
      <c r="E66" s="8">
        <v>210000928015</v>
      </c>
      <c r="F66" s="6" t="s">
        <v>520</v>
      </c>
      <c r="G66" s="5" t="s">
        <v>2418</v>
      </c>
      <c r="H66" s="24" t="str">
        <f>VLOOKUP(F66,'Direct Energy Data'!A:E,5,FALSE)</f>
        <v>44135-3567</v>
      </c>
      <c r="I66" s="24" t="s">
        <v>2303</v>
      </c>
      <c r="J66" s="25" t="s">
        <v>981</v>
      </c>
      <c r="K66" s="26" t="s">
        <v>1025</v>
      </c>
      <c r="L66" s="33" t="s">
        <v>1592</v>
      </c>
      <c r="M66" s="5" t="s">
        <v>1593</v>
      </c>
      <c r="N66" s="5">
        <v>8600</v>
      </c>
      <c r="O66" s="5" t="s">
        <v>1084</v>
      </c>
      <c r="P66" s="5" t="s">
        <v>1037</v>
      </c>
      <c r="Q66" s="24" t="s">
        <v>1033</v>
      </c>
      <c r="R66" s="7">
        <f>VLOOKUP(C66,'Internal Data'!A:G,4,FALSE)</f>
        <v>52</v>
      </c>
      <c r="S66" s="7" t="str">
        <f>VLOOKUP(C66,'Internal Data'!A:G,5,FALSE)</f>
        <v>001</v>
      </c>
      <c r="T66" s="7">
        <f>VLOOKUP(C66,'Internal Data'!A:G,6,FALSE)</f>
        <v>2002</v>
      </c>
      <c r="U66" s="94">
        <f>VLOOKUP(C66,'Internal Data'!A:G,7,FALSE)</f>
        <v>88</v>
      </c>
      <c r="V66" s="92" t="str">
        <f>VLOOKUP(C66,'Direct Energy Data'!B:F,5,FALSE)</f>
        <v>CE-GSD</v>
      </c>
      <c r="W66" s="47" t="str">
        <f>VLOOKUP(V66,'EnergyCAP Data'!K:L,2,FALSE)</f>
        <v>CE Gen Sec DS</v>
      </c>
      <c r="X66" s="48">
        <f>VLOOKUP(F66,'Direct Energy Data'!A:C,3,FALSE)</f>
        <v>85136</v>
      </c>
      <c r="Y66" s="48">
        <f>VLOOKUP(C66,'EnergyCAP Data'!A:B,2,FALSE)</f>
        <v>63645</v>
      </c>
      <c r="Z66" s="48">
        <f>VLOOKUP(C66,'EnergyCAP Data'!N:O,2,FALSE)</f>
        <v>16.3</v>
      </c>
      <c r="AA66" s="39"/>
      <c r="AB66" s="39"/>
      <c r="AC66" s="40"/>
      <c r="AD66" s="49">
        <f t="shared" si="4"/>
        <v>0.44573073367509874</v>
      </c>
    </row>
    <row r="67" spans="1:30" x14ac:dyDescent="0.35">
      <c r="A67" s="7">
        <f t="shared" ref="A67:A130" si="5">COUNTIF(C:C,C67)</f>
        <v>1</v>
      </c>
      <c r="B67" s="5" t="s">
        <v>1022</v>
      </c>
      <c r="C67" s="6" t="s">
        <v>637</v>
      </c>
      <c r="D67" s="5" t="s">
        <v>2058</v>
      </c>
      <c r="E67" s="8" t="s">
        <v>1023</v>
      </c>
      <c r="F67" s="6" t="s">
        <v>638</v>
      </c>
      <c r="G67" s="5" t="s">
        <v>2419</v>
      </c>
      <c r="H67" s="24" t="str">
        <f>VLOOKUP(F67,'Direct Energy Data'!A:E,5,FALSE)</f>
        <v>44133-3503</v>
      </c>
      <c r="I67" s="24" t="s">
        <v>2304</v>
      </c>
      <c r="J67" s="25" t="s">
        <v>982</v>
      </c>
      <c r="K67" s="26" t="s">
        <v>1147</v>
      </c>
      <c r="L67" s="33" t="s">
        <v>2059</v>
      </c>
      <c r="M67" s="5" t="s">
        <v>2060</v>
      </c>
      <c r="N67" s="5">
        <v>0</v>
      </c>
      <c r="O67" s="5" t="s">
        <v>1149</v>
      </c>
      <c r="P67" s="5" t="s">
        <v>1037</v>
      </c>
      <c r="Q67" s="24" t="s">
        <v>1033</v>
      </c>
      <c r="R67" s="7">
        <f>VLOOKUP(C67,'Internal Data'!A:G,4,FALSE)</f>
        <v>50</v>
      </c>
      <c r="S67" s="7" t="str">
        <f>VLOOKUP(C67,'Internal Data'!A:G,5,FALSE)</f>
        <v>002</v>
      </c>
      <c r="T67" s="7">
        <f>VLOOKUP(C67,'Internal Data'!A:G,6,FALSE)</f>
        <v>2001</v>
      </c>
      <c r="U67" s="94" t="str">
        <f>VLOOKUP(C67,'Internal Data'!A:G,7,FALSE)</f>
        <v>04</v>
      </c>
      <c r="V67" s="92" t="str">
        <f>VLOOKUP(C67,'Direct Energy Data'!B:F,5,FALSE)</f>
        <v>CE-GSD</v>
      </c>
      <c r="W67" s="47" t="str">
        <f>VLOOKUP(V67,'EnergyCAP Data'!K:L,2,FALSE)</f>
        <v>CE Gen Sec DS</v>
      </c>
      <c r="X67" s="48">
        <f>VLOOKUP(F67,'Direct Energy Data'!A:C,3,FALSE)</f>
        <v>75843</v>
      </c>
      <c r="Y67" s="48">
        <f>VLOOKUP(C67,'EnergyCAP Data'!A:B,2,FALSE)</f>
        <v>69674</v>
      </c>
      <c r="Z67" s="48">
        <f>VLOOKUP(C67,'EnergyCAP Data'!N:O,2,FALSE)</f>
        <v>14.3</v>
      </c>
      <c r="AA67" s="39"/>
      <c r="AB67" s="39"/>
      <c r="AC67" s="40"/>
      <c r="AD67" s="49">
        <f t="shared" si="4"/>
        <v>0.55619950825430275</v>
      </c>
    </row>
    <row r="68" spans="1:30" x14ac:dyDescent="0.35">
      <c r="A68" s="7">
        <f t="shared" si="5"/>
        <v>1</v>
      </c>
      <c r="B68" s="5" t="s">
        <v>1022</v>
      </c>
      <c r="C68" s="6" t="s">
        <v>252</v>
      </c>
      <c r="D68" s="5" t="s">
        <v>1114</v>
      </c>
      <c r="E68" s="8">
        <v>210000928007</v>
      </c>
      <c r="F68" s="6" t="s">
        <v>253</v>
      </c>
      <c r="G68" s="5" t="s">
        <v>2420</v>
      </c>
      <c r="H68" s="24" t="str">
        <f>VLOOKUP(F68,'Direct Energy Data'!A:E,5,FALSE)</f>
        <v>44135-3857</v>
      </c>
      <c r="I68" s="24" t="s">
        <v>2303</v>
      </c>
      <c r="J68" s="25" t="s">
        <v>2337</v>
      </c>
      <c r="K68" s="26" t="s">
        <v>1115</v>
      </c>
      <c r="L68" s="33" t="s">
        <v>1116</v>
      </c>
      <c r="M68" s="5" t="s">
        <v>1117</v>
      </c>
      <c r="N68" s="5">
        <v>6000</v>
      </c>
      <c r="O68" s="5" t="s">
        <v>1115</v>
      </c>
      <c r="P68" s="5" t="s">
        <v>1118</v>
      </c>
      <c r="Q68" s="24" t="s">
        <v>1119</v>
      </c>
      <c r="R68" s="7" t="str">
        <f>VLOOKUP(C68,'Internal Data'!A:G,4,FALSE)</f>
        <v>01</v>
      </c>
      <c r="S68" s="7" t="str">
        <f>VLOOKUP(C68,'Internal Data'!A:G,5,FALSE)</f>
        <v>001</v>
      </c>
      <c r="T68" s="7">
        <f>VLOOKUP(C68,'Internal Data'!A:G,6,FALSE)</f>
        <v>6003</v>
      </c>
      <c r="U68" s="94" t="str">
        <f>VLOOKUP(C68,'Internal Data'!A:G,7,FALSE)</f>
        <v>02</v>
      </c>
      <c r="V68" s="92" t="str">
        <f>VLOOKUP(C68,'Direct Energy Data'!B:F,5,FALSE)</f>
        <v>CE-GSD</v>
      </c>
      <c r="W68" s="47" t="str">
        <f>VLOOKUP(V68,'EnergyCAP Data'!K:L,2,FALSE)</f>
        <v>CE Gen Sec DS</v>
      </c>
      <c r="X68" s="48">
        <f>VLOOKUP(F68,'Direct Energy Data'!A:C,3,FALSE)</f>
        <v>111585</v>
      </c>
      <c r="Y68" s="48">
        <f>VLOOKUP(C68,'EnergyCAP Data'!A:B,2,FALSE)</f>
        <v>71208</v>
      </c>
      <c r="Z68" s="48">
        <f>VLOOKUP(C68,'EnergyCAP Data'!N:O,2,FALSE)</f>
        <v>17.7</v>
      </c>
      <c r="AA68" s="39"/>
      <c r="AB68" s="39"/>
      <c r="AC68" s="40"/>
      <c r="AD68" s="49">
        <f t="shared" si="4"/>
        <v>0.45925237984676109</v>
      </c>
    </row>
    <row r="69" spans="1:30" x14ac:dyDescent="0.35">
      <c r="A69" s="7">
        <f t="shared" si="5"/>
        <v>1</v>
      </c>
      <c r="B69" s="5" t="s">
        <v>1022</v>
      </c>
      <c r="C69" s="6" t="s">
        <v>119</v>
      </c>
      <c r="D69" s="5" t="s">
        <v>1211</v>
      </c>
      <c r="E69" s="8">
        <v>210000928015</v>
      </c>
      <c r="F69" s="6" t="s">
        <v>120</v>
      </c>
      <c r="G69" s="5" t="s">
        <v>2421</v>
      </c>
      <c r="H69" s="24" t="str">
        <f>VLOOKUP(F69,'Direct Energy Data'!A:E,5,FALSE)</f>
        <v>44122-6202</v>
      </c>
      <c r="I69" s="24" t="s">
        <v>2303</v>
      </c>
      <c r="J69" s="25" t="s">
        <v>2323</v>
      </c>
      <c r="K69" s="26" t="s">
        <v>1157</v>
      </c>
      <c r="L69" s="33" t="s">
        <v>1212</v>
      </c>
      <c r="M69" s="5" t="s">
        <v>1213</v>
      </c>
      <c r="N69" s="5">
        <v>20264</v>
      </c>
      <c r="O69" s="5" t="s">
        <v>1159</v>
      </c>
      <c r="P69" s="5" t="s">
        <v>1042</v>
      </c>
      <c r="Q69" s="24" t="s">
        <v>1057</v>
      </c>
      <c r="R69" s="7" t="str">
        <f>VLOOKUP(C69,'Internal Data'!A:G,4,FALSE)</f>
        <v>01</v>
      </c>
      <c r="S69" s="7" t="str">
        <f>VLOOKUP(C69,'Internal Data'!A:G,5,FALSE)</f>
        <v>001</v>
      </c>
      <c r="T69" s="7">
        <f>VLOOKUP(C69,'Internal Data'!A:G,6,FALSE)</f>
        <v>7004</v>
      </c>
      <c r="U69" s="94" t="str">
        <f>VLOOKUP(C69,'Internal Data'!A:G,7,FALSE)</f>
        <v>06</v>
      </c>
      <c r="V69" s="92" t="str">
        <f>VLOOKUP(C69,'Direct Energy Data'!B:F,5,FALSE)</f>
        <v>CE-GSD</v>
      </c>
      <c r="W69" s="47" t="str">
        <f>VLOOKUP(V69,'EnergyCAP Data'!K:L,2,FALSE)</f>
        <v>CE Gen Sec DS</v>
      </c>
      <c r="X69" s="48">
        <f>VLOOKUP(F69,'Direct Energy Data'!A:C,3,FALSE)</f>
        <v>86073</v>
      </c>
      <c r="Y69" s="48">
        <f>VLOOKUP(C69,'EnergyCAP Data'!A:B,2,FALSE)</f>
        <v>108359</v>
      </c>
      <c r="Z69" s="48">
        <f>VLOOKUP(C69,'EnergyCAP Data'!N:O,2,FALSE)</f>
        <v>36.9</v>
      </c>
      <c r="AA69" s="39"/>
      <c r="AB69" s="39"/>
      <c r="AC69" s="40"/>
      <c r="AD69" s="49">
        <f t="shared" si="4"/>
        <v>0.33522354629938994</v>
      </c>
    </row>
    <row r="70" spans="1:30" x14ac:dyDescent="0.35">
      <c r="A70" s="7">
        <f t="shared" si="5"/>
        <v>1</v>
      </c>
      <c r="B70" s="5" t="s">
        <v>1022</v>
      </c>
      <c r="C70" s="6" t="s">
        <v>679</v>
      </c>
      <c r="D70" s="5" t="s">
        <v>1608</v>
      </c>
      <c r="E70" s="8">
        <v>210000928007</v>
      </c>
      <c r="F70" s="6" t="s">
        <v>680</v>
      </c>
      <c r="G70" s="5" t="s">
        <v>2422</v>
      </c>
      <c r="H70" s="24">
        <f>VLOOKUP(F70,'Direct Energy Data'!A:E,5,FALSE)</f>
        <v>44135</v>
      </c>
      <c r="I70" s="24" t="s">
        <v>2303</v>
      </c>
      <c r="J70" s="25" t="s">
        <v>985</v>
      </c>
      <c r="K70" s="26" t="s">
        <v>1025</v>
      </c>
      <c r="L70" s="33" t="s">
        <v>1134</v>
      </c>
      <c r="M70" s="5" t="s">
        <v>1135</v>
      </c>
      <c r="N70" s="5">
        <v>783817</v>
      </c>
      <c r="O70" s="5" t="s">
        <v>1028</v>
      </c>
      <c r="P70" s="5" t="s">
        <v>1029</v>
      </c>
      <c r="Q70" s="24" t="s">
        <v>1030</v>
      </c>
      <c r="R70" s="7">
        <f>VLOOKUP(C70,'Internal Data'!A:G,4,FALSE)</f>
        <v>60</v>
      </c>
      <c r="S70" s="7" t="str">
        <f>VLOOKUP(C70,'Internal Data'!A:G,5,FALSE)</f>
        <v>001</v>
      </c>
      <c r="T70" s="7">
        <f>VLOOKUP(C70,'Internal Data'!A:G,6,FALSE)</f>
        <v>3001</v>
      </c>
      <c r="U70" s="94" t="str">
        <f>VLOOKUP(C70,'Internal Data'!A:G,7,FALSE)</f>
        <v>00</v>
      </c>
      <c r="V70" s="92" t="str">
        <f>VLOOKUP(C70,'Direct Energy Data'!B:F,5,FALSE)</f>
        <v>CE-GPD</v>
      </c>
      <c r="W70" s="47" t="str">
        <f>VLOOKUP(V70,'EnergyCAP Data'!K:L,2,FALSE)</f>
        <v>CE Gen Pri DS</v>
      </c>
      <c r="X70" s="48">
        <f>VLOOKUP(F70,'Direct Energy Data'!A:C,3,FALSE)</f>
        <v>56800</v>
      </c>
      <c r="Y70" s="48">
        <f>VLOOKUP(C70,'EnergyCAP Data'!A:B,2,FALSE)</f>
        <v>47200</v>
      </c>
      <c r="Z70" s="48">
        <f>VLOOKUP(C70,'EnergyCAP Data'!N:O,2,FALSE)</f>
        <v>16.3</v>
      </c>
      <c r="AA70" s="39"/>
      <c r="AB70" s="39"/>
      <c r="AC70" s="40"/>
      <c r="AD70" s="49">
        <f t="shared" si="4"/>
        <v>0.33055999103566125</v>
      </c>
    </row>
    <row r="71" spans="1:30" x14ac:dyDescent="0.35">
      <c r="A71" s="7">
        <f t="shared" si="5"/>
        <v>1</v>
      </c>
      <c r="B71" s="5" t="s">
        <v>1022</v>
      </c>
      <c r="C71" s="6" t="s">
        <v>649</v>
      </c>
      <c r="D71" s="5" t="s">
        <v>1145</v>
      </c>
      <c r="E71" s="8" t="s">
        <v>1023</v>
      </c>
      <c r="F71" s="6" t="s">
        <v>650</v>
      </c>
      <c r="G71" s="5" t="s">
        <v>2423</v>
      </c>
      <c r="H71" s="24">
        <f>VLOOKUP(F71,'Direct Energy Data'!A:E,5,FALSE)</f>
        <v>44145</v>
      </c>
      <c r="I71" s="24" t="s">
        <v>2304</v>
      </c>
      <c r="J71" s="25" t="s">
        <v>984</v>
      </c>
      <c r="K71" s="26" t="s">
        <v>1147</v>
      </c>
      <c r="L71" s="33" t="s">
        <v>1148</v>
      </c>
      <c r="M71" s="5" t="s">
        <v>1146</v>
      </c>
      <c r="N71" s="5"/>
      <c r="O71" s="5" t="s">
        <v>1149</v>
      </c>
      <c r="P71" s="5" t="s">
        <v>1037</v>
      </c>
      <c r="Q71" s="24" t="s">
        <v>1033</v>
      </c>
      <c r="R71" s="7">
        <f>VLOOKUP(C71,'Internal Data'!A:G,4,FALSE)</f>
        <v>50</v>
      </c>
      <c r="S71" s="7" t="str">
        <f>VLOOKUP(C71,'Internal Data'!A:G,5,FALSE)</f>
        <v>002</v>
      </c>
      <c r="T71" s="7">
        <f>VLOOKUP(C71,'Internal Data'!A:G,6,FALSE)</f>
        <v>2001</v>
      </c>
      <c r="U71" s="94" t="str">
        <f>VLOOKUP(C71,'Internal Data'!A:G,7,FALSE)</f>
        <v>04</v>
      </c>
      <c r="V71" s="92" t="str">
        <f>VLOOKUP(C71,'Direct Energy Data'!B:F,5,FALSE)</f>
        <v>CE-GSD</v>
      </c>
      <c r="W71" s="47" t="str">
        <f>VLOOKUP(V71,'EnergyCAP Data'!K:L,2,FALSE)</f>
        <v>CE Gen Sec DS</v>
      </c>
      <c r="X71" s="48">
        <f>VLOOKUP(F71,'Direct Energy Data'!A:C,3,FALSE)</f>
        <v>63114</v>
      </c>
      <c r="Y71" s="48">
        <f>VLOOKUP(C71,'EnergyCAP Data'!A:B,2,FALSE)</f>
        <v>74034</v>
      </c>
      <c r="Z71" s="48">
        <f>VLOOKUP(C71,'EnergyCAP Data'!N:O,2,FALSE)</f>
        <v>32.799999999999997</v>
      </c>
      <c r="AA71" s="39"/>
      <c r="AB71" s="39"/>
      <c r="AC71" s="40"/>
      <c r="AD71" s="49">
        <f t="shared" si="4"/>
        <v>0.25766371533578347</v>
      </c>
    </row>
    <row r="72" spans="1:30" x14ac:dyDescent="0.35">
      <c r="A72" s="7">
        <f t="shared" si="5"/>
        <v>1</v>
      </c>
      <c r="B72" s="5" t="s">
        <v>1022</v>
      </c>
      <c r="C72" s="6" t="s">
        <v>290</v>
      </c>
      <c r="D72" s="5" t="s">
        <v>2289</v>
      </c>
      <c r="E72" s="8">
        <v>210000928007</v>
      </c>
      <c r="F72" s="6" t="s">
        <v>291</v>
      </c>
      <c r="G72" s="5" t="s">
        <v>2424</v>
      </c>
      <c r="H72" s="24">
        <f>VLOOKUP(F72,'Direct Energy Data'!A:E,5,FALSE)</f>
        <v>44122</v>
      </c>
      <c r="I72" s="24" t="s">
        <v>2303</v>
      </c>
      <c r="J72" s="25" t="s">
        <v>2340</v>
      </c>
      <c r="K72" s="26" t="s">
        <v>1033</v>
      </c>
      <c r="L72" s="33" t="s">
        <v>2291</v>
      </c>
      <c r="M72" s="5" t="s">
        <v>2290</v>
      </c>
      <c r="N72" s="5">
        <v>312</v>
      </c>
      <c r="O72" s="5" t="s">
        <v>1036</v>
      </c>
      <c r="P72" s="5" t="s">
        <v>1037</v>
      </c>
      <c r="Q72" s="24" t="s">
        <v>1033</v>
      </c>
      <c r="R72" s="7">
        <f>VLOOKUP(C72,'Internal Data'!A:G,4,FALSE)</f>
        <v>52</v>
      </c>
      <c r="S72" s="7" t="str">
        <f>VLOOKUP(C72,'Internal Data'!A:G,5,FALSE)</f>
        <v>001</v>
      </c>
      <c r="T72" s="7" t="str">
        <f>VLOOKUP(C72,'Internal Data'!A:G,6,FALSE)</f>
        <v>2002</v>
      </c>
      <c r="U72" s="94" t="str">
        <f>VLOOKUP(C72,'Internal Data'!A:G,7,FALSE)</f>
        <v>55</v>
      </c>
      <c r="V72" s="92" t="str">
        <f>VLOOKUP(C72,'Direct Energy Data'!B:F,5,FALSE)</f>
        <v>CE-GSD</v>
      </c>
      <c r="W72" s="47" t="str">
        <f>VLOOKUP(V72,'EnergyCAP Data'!K:L,2,FALSE)</f>
        <v>CE Gen Sec DS</v>
      </c>
      <c r="X72" s="48">
        <f>VLOOKUP(F72,'Direct Energy Data'!A:C,3,FALSE)</f>
        <v>72833</v>
      </c>
      <c r="Y72" s="48">
        <f>VLOOKUP(C72,'EnergyCAP Data'!A:B,2,FALSE)</f>
        <v>71507</v>
      </c>
      <c r="Z72" s="48">
        <f>VLOOKUP(C72,'EnergyCAP Data'!N:O,2,FALSE)</f>
        <v>18.3</v>
      </c>
      <c r="AA72" s="39"/>
      <c r="AB72" s="39"/>
      <c r="AC72" s="40"/>
      <c r="AD72" s="49">
        <f t="shared" si="4"/>
        <v>0.44606008433765004</v>
      </c>
    </row>
    <row r="73" spans="1:30" x14ac:dyDescent="0.35">
      <c r="A73" s="7">
        <f t="shared" si="5"/>
        <v>1</v>
      </c>
      <c r="B73" s="5" t="s">
        <v>1022</v>
      </c>
      <c r="C73" s="6" t="s">
        <v>180</v>
      </c>
      <c r="D73" s="5" t="s">
        <v>1274</v>
      </c>
      <c r="E73" s="8">
        <v>210000928015</v>
      </c>
      <c r="F73" s="6" t="s">
        <v>181</v>
      </c>
      <c r="G73" s="5" t="s">
        <v>2425</v>
      </c>
      <c r="H73" s="24" t="str">
        <f>VLOOKUP(F73,'Direct Energy Data'!A:E,5,FALSE)</f>
        <v>44109-3774</v>
      </c>
      <c r="I73" s="24" t="s">
        <v>2303</v>
      </c>
      <c r="J73" s="25" t="s">
        <v>2330</v>
      </c>
      <c r="K73" s="26" t="s">
        <v>1141</v>
      </c>
      <c r="L73" s="33" t="s">
        <v>1142</v>
      </c>
      <c r="M73" s="5" t="s">
        <v>1139</v>
      </c>
      <c r="N73" s="5">
        <v>9900</v>
      </c>
      <c r="O73" s="5" t="s">
        <v>1143</v>
      </c>
      <c r="P73" s="5" t="s">
        <v>1118</v>
      </c>
      <c r="Q73" s="24" t="s">
        <v>1144</v>
      </c>
      <c r="R73" s="7" t="str">
        <f>VLOOKUP(C73,'Internal Data'!A:G,4,FALSE)</f>
        <v>01</v>
      </c>
      <c r="S73" s="7" t="str">
        <f>VLOOKUP(C73,'Internal Data'!A:G,5,FALSE)</f>
        <v>001</v>
      </c>
      <c r="T73" s="7" t="str">
        <f>VLOOKUP(C73,'Internal Data'!A:G,6,FALSE)</f>
        <v>6002</v>
      </c>
      <c r="U73" s="94" t="str">
        <f>VLOOKUP(C73,'Internal Data'!A:G,7,FALSE)</f>
        <v>02</v>
      </c>
      <c r="V73" s="92" t="str">
        <f>VLOOKUP(C73,'Direct Energy Data'!B:F,5,FALSE)</f>
        <v>CE-GSD</v>
      </c>
      <c r="W73" s="47" t="str">
        <f>VLOOKUP(V73,'EnergyCAP Data'!K:L,2,FALSE)</f>
        <v>CE Gen Sec DS</v>
      </c>
      <c r="X73" s="48">
        <f>VLOOKUP(F73,'Direct Energy Data'!A:C,3,FALSE)</f>
        <v>56628</v>
      </c>
      <c r="Y73" s="48">
        <f>VLOOKUP(C73,'EnergyCAP Data'!A:B,2,FALSE)</f>
        <v>51639</v>
      </c>
      <c r="Z73" s="48">
        <f>VLOOKUP(C73,'EnergyCAP Data'!N:O,2,FALSE)</f>
        <v>14</v>
      </c>
      <c r="AA73" s="39"/>
      <c r="AB73" s="39"/>
      <c r="AC73" s="40"/>
      <c r="AD73" s="49">
        <f t="shared" si="4"/>
        <v>0.42106164383561645</v>
      </c>
    </row>
    <row r="74" spans="1:30" x14ac:dyDescent="0.35">
      <c r="A74" s="7">
        <f t="shared" si="5"/>
        <v>1</v>
      </c>
      <c r="B74" s="5" t="s">
        <v>1110</v>
      </c>
      <c r="C74" s="6" t="s">
        <v>349</v>
      </c>
      <c r="D74" s="5" t="s">
        <v>1418</v>
      </c>
      <c r="E74" s="8">
        <v>210000949003</v>
      </c>
      <c r="F74" s="6" t="s">
        <v>350</v>
      </c>
      <c r="G74" s="5" t="s">
        <v>2426</v>
      </c>
      <c r="H74" s="24" t="str">
        <f>VLOOKUP(F74,'Direct Energy Data'!A:E,5,FALSE)</f>
        <v>44087-2261</v>
      </c>
      <c r="I74" s="24" t="s">
        <v>2302</v>
      </c>
      <c r="J74" s="25" t="s">
        <v>2347</v>
      </c>
      <c r="K74" s="26" t="s">
        <v>1033</v>
      </c>
      <c r="L74" s="33" t="s">
        <v>1131</v>
      </c>
      <c r="M74" s="5" t="s">
        <v>1130</v>
      </c>
      <c r="N74" s="5">
        <v>11253</v>
      </c>
      <c r="O74" s="5" t="s">
        <v>1036</v>
      </c>
      <c r="P74" s="5" t="s">
        <v>1037</v>
      </c>
      <c r="Q74" s="24" t="s">
        <v>1033</v>
      </c>
      <c r="R74" s="7">
        <f>VLOOKUP(C74,'Internal Data'!A:G,4,FALSE)</f>
        <v>52</v>
      </c>
      <c r="S74" s="7" t="str">
        <f>VLOOKUP(C74,'Internal Data'!A:G,5,FALSE)</f>
        <v>001</v>
      </c>
      <c r="T74" s="7">
        <f>VLOOKUP(C74,'Internal Data'!A:G,6,FALSE)</f>
        <v>2002</v>
      </c>
      <c r="U74" s="94">
        <f>VLOOKUP(C74,'Internal Data'!A:G,7,FALSE)</f>
        <v>44</v>
      </c>
      <c r="V74" s="92" t="str">
        <f>VLOOKUP(C74,'Direct Energy Data'!B:F,5,FALSE)</f>
        <v>OE-GSD</v>
      </c>
      <c r="W74" s="47" t="str">
        <f>VLOOKUP(V74,'EnergyCAP Data'!K:L,2,FALSE)</f>
        <v>OE Gen Sec DS</v>
      </c>
      <c r="X74" s="48">
        <f>VLOOKUP(F74,'Direct Energy Data'!A:C,3,FALSE)</f>
        <v>51033</v>
      </c>
      <c r="Y74" s="48">
        <f>VLOOKUP(C74,'EnergyCAP Data'!A:B,2,FALSE)</f>
        <v>70185</v>
      </c>
      <c r="Z74" s="48">
        <f>VLOOKUP(C74,'EnergyCAP Data'!N:O,2,FALSE)</f>
        <v>29</v>
      </c>
      <c r="AA74" s="39"/>
      <c r="AB74" s="39"/>
      <c r="AC74" s="40"/>
      <c r="AD74" s="49">
        <f t="shared" si="4"/>
        <v>0.27627538970240906</v>
      </c>
    </row>
    <row r="75" spans="1:30" x14ac:dyDescent="0.35">
      <c r="A75" s="7">
        <f t="shared" si="5"/>
        <v>1</v>
      </c>
      <c r="B75" s="5" t="s">
        <v>1022</v>
      </c>
      <c r="C75" s="6" t="s">
        <v>260</v>
      </c>
      <c r="D75" s="5" t="s">
        <v>1138</v>
      </c>
      <c r="E75" s="8">
        <v>210000928007</v>
      </c>
      <c r="F75" s="6" t="s">
        <v>261</v>
      </c>
      <c r="G75" s="5" t="s">
        <v>2425</v>
      </c>
      <c r="H75" s="24" t="str">
        <f>VLOOKUP(F75,'Direct Energy Data'!A:E,5,FALSE)</f>
        <v>44109-3774</v>
      </c>
      <c r="I75" s="24" t="s">
        <v>2303</v>
      </c>
      <c r="J75" s="25" t="s">
        <v>1140</v>
      </c>
      <c r="K75" s="26" t="s">
        <v>1141</v>
      </c>
      <c r="L75" s="33" t="s">
        <v>1142</v>
      </c>
      <c r="M75" s="5" t="s">
        <v>1139</v>
      </c>
      <c r="N75" s="5">
        <v>9900</v>
      </c>
      <c r="O75" s="5" t="s">
        <v>1143</v>
      </c>
      <c r="P75" s="5" t="s">
        <v>1118</v>
      </c>
      <c r="Q75" s="24" t="s">
        <v>1144</v>
      </c>
      <c r="R75" s="7" t="str">
        <f>VLOOKUP(C75,'Internal Data'!A:G,4,FALSE)</f>
        <v>01</v>
      </c>
      <c r="S75" s="7" t="str">
        <f>VLOOKUP(C75,'Internal Data'!A:G,5,FALSE)</f>
        <v>001</v>
      </c>
      <c r="T75" s="7" t="str">
        <f>VLOOKUP(C75,'Internal Data'!A:G,6,FALSE)</f>
        <v>6002</v>
      </c>
      <c r="U75" s="94" t="str">
        <f>VLOOKUP(C75,'Internal Data'!A:G,7,FALSE)</f>
        <v>02</v>
      </c>
      <c r="V75" s="92" t="str">
        <f>VLOOKUP(C75,'Direct Energy Data'!B:F,5,FALSE)</f>
        <v>CE-POLSD</v>
      </c>
      <c r="W75" s="47" t="str">
        <f>VLOOKUP(V75,'EnergyCAP Data'!K:L,2,FALSE)</f>
        <v>CE POL DS</v>
      </c>
      <c r="X75" s="48">
        <f>VLOOKUP(F75,'Direct Energy Data'!A:C,3,FALSE)</f>
        <v>56364</v>
      </c>
      <c r="Y75" s="48">
        <f>VLOOKUP(C75,'EnergyCAP Data'!A:B,2,FALSE)</f>
        <v>56364</v>
      </c>
      <c r="Z75" s="48">
        <f>VLOOKUP(C75,'EnergyCAP Data'!N:O,2,FALSE)</f>
        <v>0</v>
      </c>
      <c r="AA75" s="39"/>
      <c r="AB75" s="39"/>
      <c r="AC75" s="40"/>
      <c r="AD75" s="49" t="s">
        <v>2821</v>
      </c>
    </row>
    <row r="76" spans="1:30" x14ac:dyDescent="0.35">
      <c r="A76" s="7">
        <f t="shared" si="5"/>
        <v>1</v>
      </c>
      <c r="B76" s="5" t="s">
        <v>1022</v>
      </c>
      <c r="C76" s="6" t="s">
        <v>121</v>
      </c>
      <c r="D76" s="5" t="s">
        <v>1229</v>
      </c>
      <c r="E76" s="8">
        <v>210000928015</v>
      </c>
      <c r="F76" s="6" t="s">
        <v>122</v>
      </c>
      <c r="G76" s="5" t="s">
        <v>2427</v>
      </c>
      <c r="H76" s="24" t="str">
        <f>VLOOKUP(F76,'Direct Energy Data'!A:E,5,FALSE)</f>
        <v>44135-4819</v>
      </c>
      <c r="I76" s="24" t="s">
        <v>2303</v>
      </c>
      <c r="J76" s="25" t="s">
        <v>2324</v>
      </c>
      <c r="K76" s="26" t="s">
        <v>1115</v>
      </c>
      <c r="L76" s="33" t="s">
        <v>1230</v>
      </c>
      <c r="M76" s="5" t="s">
        <v>1231</v>
      </c>
      <c r="N76" s="5">
        <v>4600</v>
      </c>
      <c r="O76" s="5" t="s">
        <v>1115</v>
      </c>
      <c r="P76" s="5" t="s">
        <v>1118</v>
      </c>
      <c r="Q76" s="24" t="s">
        <v>1119</v>
      </c>
      <c r="R76" s="7" t="str">
        <f>VLOOKUP(C76,'Internal Data'!A:G,4,FALSE)</f>
        <v>01</v>
      </c>
      <c r="S76" s="7" t="str">
        <f>VLOOKUP(C76,'Internal Data'!A:G,5,FALSE)</f>
        <v>001</v>
      </c>
      <c r="T76" s="7">
        <f>VLOOKUP(C76,'Internal Data'!A:G,6,FALSE)</f>
        <v>6003</v>
      </c>
      <c r="U76" s="94" t="str">
        <f>VLOOKUP(C76,'Internal Data'!A:G,7,FALSE)</f>
        <v>02</v>
      </c>
      <c r="V76" s="92" t="str">
        <f>VLOOKUP(C76,'Direct Energy Data'!B:F,5,FALSE)</f>
        <v>CE-GSD</v>
      </c>
      <c r="W76" s="47" t="str">
        <f>VLOOKUP(V76,'EnergyCAP Data'!K:L,2,FALSE)</f>
        <v>CE Gen Sec DS</v>
      </c>
      <c r="X76" s="48">
        <f>VLOOKUP(F76,'Direct Energy Data'!A:C,3,FALSE)</f>
        <v>77580</v>
      </c>
      <c r="Y76" s="48">
        <f>VLOOKUP(C76,'EnergyCAP Data'!A:B,2,FALSE)</f>
        <v>52530</v>
      </c>
      <c r="Z76" s="48">
        <f>VLOOKUP(C76,'EnergyCAP Data'!N:O,2,FALSE)</f>
        <v>19.8</v>
      </c>
      <c r="AA76" s="39"/>
      <c r="AB76" s="39"/>
      <c r="AC76" s="40"/>
      <c r="AD76" s="49">
        <f t="shared" ref="AD76:AD82" si="6">Y76/(8760*Z76)</f>
        <v>0.30285734052857338</v>
      </c>
    </row>
    <row r="77" spans="1:30" x14ac:dyDescent="0.35">
      <c r="A77" s="7">
        <f t="shared" si="5"/>
        <v>1</v>
      </c>
      <c r="B77" s="5" t="s">
        <v>1022</v>
      </c>
      <c r="C77" s="6" t="s">
        <v>117</v>
      </c>
      <c r="D77" s="5" t="s">
        <v>1232</v>
      </c>
      <c r="E77" s="8">
        <v>210000928015</v>
      </c>
      <c r="F77" s="6" t="s">
        <v>118</v>
      </c>
      <c r="G77" s="5" t="s">
        <v>2421</v>
      </c>
      <c r="H77" s="24" t="str">
        <f>VLOOKUP(F77,'Direct Energy Data'!A:E,5,FALSE)</f>
        <v>44122-6202</v>
      </c>
      <c r="I77" s="24" t="s">
        <v>2303</v>
      </c>
      <c r="J77" s="25" t="s">
        <v>2322</v>
      </c>
      <c r="K77" s="26" t="s">
        <v>1157</v>
      </c>
      <c r="L77" s="33" t="s">
        <v>1212</v>
      </c>
      <c r="M77" s="5" t="s">
        <v>1213</v>
      </c>
      <c r="N77" s="5">
        <v>20264</v>
      </c>
      <c r="O77" s="5" t="s">
        <v>1159</v>
      </c>
      <c r="P77" s="5" t="s">
        <v>1042</v>
      </c>
      <c r="Q77" s="24" t="s">
        <v>1057</v>
      </c>
      <c r="R77" s="7" t="str">
        <f>VLOOKUP(C77,'Internal Data'!A:G,4,FALSE)</f>
        <v>01</v>
      </c>
      <c r="S77" s="7" t="str">
        <f>VLOOKUP(C77,'Internal Data'!A:G,5,FALSE)</f>
        <v>001</v>
      </c>
      <c r="T77" s="7">
        <f>VLOOKUP(C77,'Internal Data'!A:G,6,FALSE)</f>
        <v>7004</v>
      </c>
      <c r="U77" s="94" t="str">
        <f>VLOOKUP(C77,'Internal Data'!A:G,7,FALSE)</f>
        <v>04</v>
      </c>
      <c r="V77" s="92" t="str">
        <f>VLOOKUP(C77,'Direct Energy Data'!B:F,5,FALSE)</f>
        <v>CE-GSD</v>
      </c>
      <c r="W77" s="47" t="str">
        <f>VLOOKUP(V77,'EnergyCAP Data'!K:L,2,FALSE)</f>
        <v>CE Gen Sec DS</v>
      </c>
      <c r="X77" s="48">
        <f>VLOOKUP(F77,'Direct Energy Data'!A:C,3,FALSE)</f>
        <v>48097</v>
      </c>
      <c r="Y77" s="48">
        <f>VLOOKUP(C77,'EnergyCAP Data'!A:B,2,FALSE)</f>
        <v>55749</v>
      </c>
      <c r="Z77" s="48">
        <f>VLOOKUP(C77,'EnergyCAP Data'!N:O,2,FALSE)</f>
        <v>20.8</v>
      </c>
      <c r="AA77" s="39"/>
      <c r="AB77" s="39"/>
      <c r="AC77" s="40"/>
      <c r="AD77" s="49">
        <f t="shared" si="6"/>
        <v>0.3059635142255005</v>
      </c>
    </row>
    <row r="78" spans="1:30" x14ac:dyDescent="0.35">
      <c r="A78" s="7">
        <f t="shared" si="5"/>
        <v>1</v>
      </c>
      <c r="B78" s="5" t="s">
        <v>1022</v>
      </c>
      <c r="C78" s="6" t="s">
        <v>284</v>
      </c>
      <c r="D78" s="5" t="s">
        <v>1125</v>
      </c>
      <c r="E78" s="8">
        <v>210000928007</v>
      </c>
      <c r="F78" s="6" t="s">
        <v>285</v>
      </c>
      <c r="G78" s="5" t="s">
        <v>2428</v>
      </c>
      <c r="H78" s="24" t="str">
        <f>VLOOKUP(F78,'Direct Energy Data'!A:E,5,FALSE)</f>
        <v>44128-4824</v>
      </c>
      <c r="I78" s="24" t="s">
        <v>2303</v>
      </c>
      <c r="J78" s="25" t="s">
        <v>2339</v>
      </c>
      <c r="K78" s="26" t="s">
        <v>1025</v>
      </c>
      <c r="L78" s="33" t="s">
        <v>1126</v>
      </c>
      <c r="M78" s="5" t="s">
        <v>1127</v>
      </c>
      <c r="N78" s="5">
        <v>7400</v>
      </c>
      <c r="O78" s="5" t="s">
        <v>1128</v>
      </c>
      <c r="P78" s="5" t="s">
        <v>1042</v>
      </c>
      <c r="Q78" s="24" t="s">
        <v>1094</v>
      </c>
      <c r="R78" s="7" t="str">
        <f>VLOOKUP(C78,'Internal Data'!A:G,4,FALSE)</f>
        <v>01</v>
      </c>
      <c r="S78" s="7" t="str">
        <f>VLOOKUP(C78,'Internal Data'!A:G,5,FALSE)</f>
        <v>001</v>
      </c>
      <c r="T78" s="7">
        <f>VLOOKUP(C78,'Internal Data'!A:G,6,FALSE)</f>
        <v>7004</v>
      </c>
      <c r="U78" s="94" t="str">
        <f>VLOOKUP(C78,'Internal Data'!A:G,7,FALSE)</f>
        <v>07</v>
      </c>
      <c r="V78" s="92" t="str">
        <f>VLOOKUP(C78,'Direct Energy Data'!B:F,5,FALSE)</f>
        <v>CE-GSD</v>
      </c>
      <c r="W78" s="47" t="str">
        <f>VLOOKUP(V78,'EnergyCAP Data'!K:L,2,FALSE)</f>
        <v>CE Gen Sec DS</v>
      </c>
      <c r="X78" s="48">
        <f>VLOOKUP(F78,'Direct Energy Data'!A:C,3,FALSE)</f>
        <v>18240</v>
      </c>
      <c r="Y78" s="48">
        <f>VLOOKUP(C78,'EnergyCAP Data'!A:B,2,FALSE)</f>
        <v>18689</v>
      </c>
      <c r="Z78" s="48">
        <f>VLOOKUP(C78,'EnergyCAP Data'!N:O,2,FALSE)</f>
        <v>7.1</v>
      </c>
      <c r="AA78" s="39"/>
      <c r="AB78" s="39"/>
      <c r="AC78" s="40"/>
      <c r="AD78" s="49">
        <f t="shared" si="6"/>
        <v>0.30048556177246127</v>
      </c>
    </row>
    <row r="79" spans="1:30" x14ac:dyDescent="0.35">
      <c r="A79" s="7">
        <f t="shared" si="5"/>
        <v>1</v>
      </c>
      <c r="B79" s="5" t="s">
        <v>1022</v>
      </c>
      <c r="C79" s="6" t="s">
        <v>136</v>
      </c>
      <c r="D79" s="5" t="s">
        <v>2275</v>
      </c>
      <c r="E79" s="8">
        <v>210000928015</v>
      </c>
      <c r="F79" s="6" t="s">
        <v>137</v>
      </c>
      <c r="G79" s="5" t="s">
        <v>2429</v>
      </c>
      <c r="H79" s="24" t="str">
        <f>VLOOKUP(F79,'Direct Energy Data'!A:E,5,FALSE)</f>
        <v>44113-4510</v>
      </c>
      <c r="I79" s="24" t="s">
        <v>2303</v>
      </c>
      <c r="J79" s="25" t="s">
        <v>955</v>
      </c>
      <c r="K79" s="26" t="s">
        <v>1060</v>
      </c>
      <c r="L79" s="33" t="s">
        <v>1239</v>
      </c>
      <c r="M79" s="5" t="s">
        <v>1240</v>
      </c>
      <c r="N79" s="5">
        <v>12000</v>
      </c>
      <c r="O79" s="5" t="s">
        <v>1241</v>
      </c>
      <c r="P79" s="5" t="s">
        <v>1118</v>
      </c>
      <c r="Q79" s="24" t="s">
        <v>1242</v>
      </c>
      <c r="R79" s="7" t="str">
        <f>VLOOKUP(C79,'Internal Data'!A:G,4,FALSE)</f>
        <v>01</v>
      </c>
      <c r="S79" s="7" t="str">
        <f>VLOOKUP(C79,'Internal Data'!A:G,5,FALSE)</f>
        <v>001</v>
      </c>
      <c r="T79" s="7">
        <f>VLOOKUP(C79,'Internal Data'!A:G,6,FALSE)</f>
        <v>6001</v>
      </c>
      <c r="U79" s="94" t="str">
        <f>VLOOKUP(C79,'Internal Data'!A:G,7,FALSE)</f>
        <v>02</v>
      </c>
      <c r="V79" s="92" t="str">
        <f>VLOOKUP(C79,'Direct Energy Data'!B:F,5,FALSE)</f>
        <v>CE-GSD</v>
      </c>
      <c r="W79" s="47" t="str">
        <f>VLOOKUP(V79,'EnergyCAP Data'!K:L,2,FALSE)</f>
        <v>CE Gen Sec DS</v>
      </c>
      <c r="X79" s="48">
        <f>VLOOKUP(F79,'Direct Energy Data'!A:C,3,FALSE)</f>
        <v>42674</v>
      </c>
      <c r="Y79" s="48">
        <f>VLOOKUP(C79,'EnergyCAP Data'!A:B,2,FALSE)</f>
        <v>10796</v>
      </c>
      <c r="Z79" s="48">
        <f>VLOOKUP(C79,'EnergyCAP Data'!N:O,2,FALSE)</f>
        <v>4.7</v>
      </c>
      <c r="AA79" s="39"/>
      <c r="AB79" s="39"/>
      <c r="AC79" s="40"/>
      <c r="AD79" s="49">
        <f t="shared" si="6"/>
        <v>0.26221704070727681</v>
      </c>
    </row>
    <row r="80" spans="1:30" x14ac:dyDescent="0.35">
      <c r="A80" s="7">
        <f t="shared" si="5"/>
        <v>1</v>
      </c>
      <c r="B80" s="5" t="s">
        <v>1022</v>
      </c>
      <c r="C80" s="6" t="s">
        <v>190</v>
      </c>
      <c r="D80" s="5" t="s">
        <v>1445</v>
      </c>
      <c r="E80" s="8">
        <v>210000928015</v>
      </c>
      <c r="F80" s="6" t="s">
        <v>191</v>
      </c>
      <c r="G80" s="5" t="s">
        <v>2430</v>
      </c>
      <c r="H80" s="24" t="str">
        <f>VLOOKUP(F80,'Direct Energy Data'!A:E,5,FALSE)</f>
        <v>44105-3206</v>
      </c>
      <c r="I80" s="24" t="s">
        <v>2303</v>
      </c>
      <c r="J80" s="25" t="s">
        <v>2333</v>
      </c>
      <c r="K80" s="26" t="s">
        <v>1025</v>
      </c>
      <c r="L80" s="33" t="s">
        <v>1220</v>
      </c>
      <c r="M80" s="5" t="s">
        <v>1221</v>
      </c>
      <c r="N80" s="5">
        <v>322540</v>
      </c>
      <c r="O80" s="5" t="s">
        <v>1084</v>
      </c>
      <c r="P80" s="5" t="s">
        <v>1042</v>
      </c>
      <c r="Q80" s="24" t="s">
        <v>1042</v>
      </c>
      <c r="R80" s="7" t="str">
        <f>VLOOKUP(C80,'Internal Data'!A:G,4,FALSE)</f>
        <v>01</v>
      </c>
      <c r="S80" s="7" t="str">
        <f>VLOOKUP(C80,'Internal Data'!A:G,5,FALSE)</f>
        <v>001</v>
      </c>
      <c r="T80" s="7" t="str">
        <f>VLOOKUP(C80,'Internal Data'!A:G,6,FALSE)</f>
        <v>6002</v>
      </c>
      <c r="U80" s="94" t="str">
        <f>VLOOKUP(C80,'Internal Data'!A:G,7,FALSE)</f>
        <v>02</v>
      </c>
      <c r="V80" s="92" t="str">
        <f>VLOOKUP(C80,'Direct Energy Data'!B:F,5,FALSE)</f>
        <v>CE-GSD</v>
      </c>
      <c r="W80" s="47" t="str">
        <f>VLOOKUP(V80,'EnergyCAP Data'!K:L,2,FALSE)</f>
        <v>CE Gen Sec DS</v>
      </c>
      <c r="X80" s="48">
        <f>VLOOKUP(F80,'Direct Energy Data'!A:C,3,FALSE)</f>
        <v>56238</v>
      </c>
      <c r="Y80" s="48">
        <f>VLOOKUP(C80,'EnergyCAP Data'!A:B,2,FALSE)</f>
        <v>55901</v>
      </c>
      <c r="Z80" s="48">
        <f>VLOOKUP(C80,'EnergyCAP Data'!N:O,2,FALSE)</f>
        <v>26.2</v>
      </c>
      <c r="AA80" s="39"/>
      <c r="AB80" s="39"/>
      <c r="AC80" s="40"/>
      <c r="AD80" s="49">
        <f t="shared" si="6"/>
        <v>0.24356460664366134</v>
      </c>
    </row>
    <row r="81" spans="1:30" x14ac:dyDescent="0.35">
      <c r="A81" s="7">
        <f t="shared" si="5"/>
        <v>1</v>
      </c>
      <c r="B81" s="5" t="s">
        <v>1022</v>
      </c>
      <c r="C81" s="6" t="s">
        <v>140</v>
      </c>
      <c r="D81" s="5" t="s">
        <v>2279</v>
      </c>
      <c r="E81" s="8">
        <v>210000928015</v>
      </c>
      <c r="F81" s="6" t="s">
        <v>141</v>
      </c>
      <c r="G81" s="5" t="s">
        <v>2431</v>
      </c>
      <c r="H81" s="24" t="str">
        <f>VLOOKUP(F81,'Direct Energy Data'!A:E,5,FALSE)</f>
        <v>44141-2430</v>
      </c>
      <c r="I81" s="24" t="s">
        <v>2303</v>
      </c>
      <c r="J81" s="25" t="s">
        <v>957</v>
      </c>
      <c r="K81" s="26" t="s">
        <v>1033</v>
      </c>
      <c r="L81" s="33" t="s">
        <v>2280</v>
      </c>
      <c r="M81" s="5" t="s">
        <v>2281</v>
      </c>
      <c r="N81" s="5">
        <v>570</v>
      </c>
      <c r="O81" s="5" t="s">
        <v>1036</v>
      </c>
      <c r="P81" s="5" t="s">
        <v>1037</v>
      </c>
      <c r="Q81" s="24" t="s">
        <v>1033</v>
      </c>
      <c r="R81" s="7">
        <f>VLOOKUP(C81,'Internal Data'!A:G,4,FALSE)</f>
        <v>52</v>
      </c>
      <c r="S81" s="7" t="str">
        <f>VLOOKUP(C81,'Internal Data'!A:G,5,FALSE)</f>
        <v>001</v>
      </c>
      <c r="T81" s="7" t="str">
        <f>VLOOKUP(C81,'Internal Data'!A:G,6,FALSE)</f>
        <v>2002</v>
      </c>
      <c r="U81" s="94" t="str">
        <f>VLOOKUP(C81,'Internal Data'!A:G,7,FALSE)</f>
        <v>55</v>
      </c>
      <c r="V81" s="92" t="str">
        <f>VLOOKUP(C81,'Direct Energy Data'!B:F,5,FALSE)</f>
        <v>CE-GSD</v>
      </c>
      <c r="W81" s="47" t="str">
        <f>VLOOKUP(V81,'EnergyCAP Data'!K:L,2,FALSE)</f>
        <v>CE Gen Sec DS</v>
      </c>
      <c r="X81" s="48">
        <f>VLOOKUP(F81,'Direct Energy Data'!A:C,3,FALSE)</f>
        <v>66617</v>
      </c>
      <c r="Y81" s="48">
        <f>VLOOKUP(C81,'EnergyCAP Data'!A:B,2,FALSE)</f>
        <v>39757</v>
      </c>
      <c r="Z81" s="48">
        <f>VLOOKUP(C81,'EnergyCAP Data'!N:O,2,FALSE)</f>
        <v>12.1</v>
      </c>
      <c r="AA81" s="39"/>
      <c r="AB81" s="39"/>
      <c r="AC81" s="40"/>
      <c r="AD81" s="49">
        <f t="shared" si="6"/>
        <v>0.3750801917053474</v>
      </c>
    </row>
    <row r="82" spans="1:30" x14ac:dyDescent="0.35">
      <c r="A82" s="7">
        <f t="shared" si="5"/>
        <v>1</v>
      </c>
      <c r="B82" s="5" t="s">
        <v>1022</v>
      </c>
      <c r="C82" s="6" t="s">
        <v>266</v>
      </c>
      <c r="D82" s="5" t="s">
        <v>1132</v>
      </c>
      <c r="E82" s="8">
        <v>210000928007</v>
      </c>
      <c r="F82" s="6" t="s">
        <v>267</v>
      </c>
      <c r="G82" s="5" t="s">
        <v>2432</v>
      </c>
      <c r="H82" s="24">
        <f>VLOOKUP(F82,'Direct Energy Data'!A:E,5,FALSE)</f>
        <v>44135</v>
      </c>
      <c r="I82" s="24" t="s">
        <v>2303</v>
      </c>
      <c r="J82" s="25" t="s">
        <v>1133</v>
      </c>
      <c r="K82" s="26" t="s">
        <v>1025</v>
      </c>
      <c r="L82" s="33" t="s">
        <v>1134</v>
      </c>
      <c r="M82" s="5" t="s">
        <v>1135</v>
      </c>
      <c r="N82" s="5">
        <v>783817</v>
      </c>
      <c r="O82" s="5" t="s">
        <v>1028</v>
      </c>
      <c r="P82" s="5" t="s">
        <v>1029</v>
      </c>
      <c r="Q82" s="24" t="s">
        <v>1030</v>
      </c>
      <c r="R82" s="7">
        <f>VLOOKUP(C82,'Internal Data'!A:G,4,FALSE)</f>
        <v>60</v>
      </c>
      <c r="S82" s="7" t="str">
        <f>VLOOKUP(C82,'Internal Data'!A:G,5,FALSE)</f>
        <v>001</v>
      </c>
      <c r="T82" s="7">
        <f>VLOOKUP(C82,'Internal Data'!A:G,6,FALSE)</f>
        <v>3001</v>
      </c>
      <c r="U82" s="94" t="str">
        <f>VLOOKUP(C82,'Internal Data'!A:G,7,FALSE)</f>
        <v>01</v>
      </c>
      <c r="V82" s="92" t="str">
        <f>VLOOKUP(C82,'Direct Energy Data'!B:F,5,FALSE)</f>
        <v>CE-GSD</v>
      </c>
      <c r="W82" s="47" t="str">
        <f>VLOOKUP(V82,'EnergyCAP Data'!K:L,2,FALSE)</f>
        <v>CE Gen Sec DS</v>
      </c>
      <c r="X82" s="48">
        <f>VLOOKUP(F82,'Direct Energy Data'!A:C,3,FALSE)</f>
        <v>17737</v>
      </c>
      <c r="Y82" s="48">
        <f>VLOOKUP(C82,'EnergyCAP Data'!A:B,2,FALSE)</f>
        <v>15566</v>
      </c>
      <c r="Z82" s="48">
        <f>VLOOKUP(C82,'EnergyCAP Data'!N:O,2,FALSE)</f>
        <v>5.2</v>
      </c>
      <c r="AA82" s="39"/>
      <c r="AB82" s="39"/>
      <c r="AC82" s="40"/>
      <c r="AD82" s="49">
        <f t="shared" si="6"/>
        <v>0.34171935370565509</v>
      </c>
    </row>
    <row r="83" spans="1:30" s="17" customFormat="1" x14ac:dyDescent="0.35">
      <c r="A83" s="7">
        <f t="shared" si="5"/>
        <v>1</v>
      </c>
      <c r="B83" s="5" t="s">
        <v>1022</v>
      </c>
      <c r="C83" s="6" t="s">
        <v>529</v>
      </c>
      <c r="D83" s="5" t="s">
        <v>1939</v>
      </c>
      <c r="E83" s="8">
        <v>210000928015</v>
      </c>
      <c r="F83" s="6" t="s">
        <v>530</v>
      </c>
      <c r="G83" s="5" t="s">
        <v>2433</v>
      </c>
      <c r="H83" s="24">
        <v>44120</v>
      </c>
      <c r="I83" s="24" t="s">
        <v>2303</v>
      </c>
      <c r="J83" s="25" t="s">
        <v>1941</v>
      </c>
      <c r="K83" s="26" t="s">
        <v>1038</v>
      </c>
      <c r="L83" s="33" t="s">
        <v>1210</v>
      </c>
      <c r="M83" s="5" t="s">
        <v>1940</v>
      </c>
      <c r="N83" s="5"/>
      <c r="O83" s="5" t="s">
        <v>1038</v>
      </c>
      <c r="P83" s="5" t="s">
        <v>1042</v>
      </c>
      <c r="Q83" s="24" t="s">
        <v>1043</v>
      </c>
      <c r="R83" s="7" t="str">
        <f>VLOOKUP(C83,'Internal Data'!A:G,4,FALSE)</f>
        <v>58</v>
      </c>
      <c r="S83" s="7" t="str">
        <f>VLOOKUP(C83,'Internal Data'!A:G,5,FALSE)</f>
        <v>001</v>
      </c>
      <c r="T83" s="7">
        <f>VLOOKUP(C83,'Internal Data'!A:G,6,FALSE)</f>
        <v>2004</v>
      </c>
      <c r="U83" s="94" t="str">
        <f>VLOOKUP(C83,'Internal Data'!A:G,7,FALSE)</f>
        <v>70</v>
      </c>
      <c r="V83" s="95" t="s">
        <v>21</v>
      </c>
      <c r="W83" s="58" t="s">
        <v>22</v>
      </c>
      <c r="X83" s="58"/>
      <c r="Y83" s="48">
        <f>VLOOKUP(C83,'EnergyCAP Data'!A:B,2,FALSE)</f>
        <v>36288</v>
      </c>
      <c r="Z83" s="48">
        <f>VLOOKUP(C83,'EnergyCAP Data'!N:O,2,FALSE)</f>
        <v>0</v>
      </c>
      <c r="AA83" s="39"/>
      <c r="AB83" s="39"/>
      <c r="AC83" s="40"/>
      <c r="AD83" s="49" t="s">
        <v>2821</v>
      </c>
    </row>
    <row r="84" spans="1:30" x14ac:dyDescent="0.35">
      <c r="A84" s="7">
        <f t="shared" si="5"/>
        <v>1</v>
      </c>
      <c r="B84" s="5" t="s">
        <v>1022</v>
      </c>
      <c r="C84" s="6" t="s">
        <v>113</v>
      </c>
      <c r="D84" s="5" t="s">
        <v>1252</v>
      </c>
      <c r="E84" s="8">
        <v>210000928015</v>
      </c>
      <c r="F84" s="6" t="s">
        <v>114</v>
      </c>
      <c r="G84" s="5" t="s">
        <v>2434</v>
      </c>
      <c r="H84" s="24" t="str">
        <f>VLOOKUP(F84,'Direct Energy Data'!A:E,5,FALSE)</f>
        <v>44122-7001</v>
      </c>
      <c r="I84" s="24" t="s">
        <v>2303</v>
      </c>
      <c r="J84" s="25" t="s">
        <v>1253</v>
      </c>
      <c r="K84" s="26" t="s">
        <v>1053</v>
      </c>
      <c r="L84" s="33" t="s">
        <v>1197</v>
      </c>
      <c r="M84" s="5" t="s">
        <v>1198</v>
      </c>
      <c r="N84" s="5">
        <v>53200</v>
      </c>
      <c r="O84" s="5" t="s">
        <v>1199</v>
      </c>
      <c r="P84" s="5" t="s">
        <v>1118</v>
      </c>
      <c r="Q84" s="24" t="s">
        <v>1200</v>
      </c>
      <c r="R84" s="7" t="str">
        <f>VLOOKUP(C84,'Internal Data'!A:G,4,FALSE)</f>
        <v>01</v>
      </c>
      <c r="S84" s="7" t="str">
        <f>VLOOKUP(C84,'Internal Data'!A:G,5,FALSE)</f>
        <v>001</v>
      </c>
      <c r="T84" s="7">
        <f>VLOOKUP(C84,'Internal Data'!A:G,6,FALSE)</f>
        <v>6002</v>
      </c>
      <c r="U84" s="94" t="str">
        <f>VLOOKUP(C84,'Internal Data'!A:G,7,FALSE)</f>
        <v>01</v>
      </c>
      <c r="V84" s="92" t="str">
        <f>VLOOKUP(C84,'Direct Energy Data'!B:F,5,FALSE)</f>
        <v>CE-POLSD</v>
      </c>
      <c r="W84" s="47" t="str">
        <f>VLOOKUP(V84,'EnergyCAP Data'!K:L,2,FALSE)</f>
        <v>CE POL DS</v>
      </c>
      <c r="X84" s="48">
        <f>VLOOKUP(F84,'Direct Energy Data'!A:C,3,FALSE)</f>
        <v>32736</v>
      </c>
      <c r="Y84" s="48">
        <f>VLOOKUP(C84,'EnergyCAP Data'!A:B,2,FALSE)</f>
        <v>35712</v>
      </c>
      <c r="Z84" s="48">
        <f>VLOOKUP(C84,'EnergyCAP Data'!N:O,2,FALSE)</f>
        <v>0</v>
      </c>
      <c r="AA84" s="39"/>
      <c r="AB84" s="39"/>
      <c r="AC84" s="40"/>
      <c r="AD84" s="49" t="s">
        <v>2821</v>
      </c>
    </row>
    <row r="85" spans="1:30" x14ac:dyDescent="0.35">
      <c r="A85" s="7">
        <f t="shared" si="5"/>
        <v>1</v>
      </c>
      <c r="B85" s="5" t="s">
        <v>1022</v>
      </c>
      <c r="C85" s="6" t="s">
        <v>138</v>
      </c>
      <c r="D85" s="5" t="s">
        <v>1238</v>
      </c>
      <c r="E85" s="8">
        <v>210000928015</v>
      </c>
      <c r="F85" s="6" t="s">
        <v>139</v>
      </c>
      <c r="G85" s="5" t="s">
        <v>2429</v>
      </c>
      <c r="H85" s="24" t="str">
        <f>VLOOKUP(F85,'Direct Energy Data'!A:E,5,FALSE)</f>
        <v>44113-4510</v>
      </c>
      <c r="I85" s="24" t="s">
        <v>2303</v>
      </c>
      <c r="J85" s="25" t="s">
        <v>956</v>
      </c>
      <c r="K85" s="26" t="s">
        <v>1025</v>
      </c>
      <c r="L85" s="33" t="s">
        <v>1239</v>
      </c>
      <c r="M85" s="5" t="s">
        <v>1240</v>
      </c>
      <c r="N85" s="5">
        <v>12000</v>
      </c>
      <c r="O85" s="5" t="s">
        <v>1241</v>
      </c>
      <c r="P85" s="5" t="s">
        <v>1118</v>
      </c>
      <c r="Q85" s="24" t="s">
        <v>1242</v>
      </c>
      <c r="R85" s="7" t="str">
        <f>VLOOKUP(C85,'Internal Data'!A:G,4,FALSE)</f>
        <v>01</v>
      </c>
      <c r="S85" s="7" t="str">
        <f>VLOOKUP(C85,'Internal Data'!A:G,5,FALSE)</f>
        <v>001</v>
      </c>
      <c r="T85" s="7">
        <f>VLOOKUP(C85,'Internal Data'!A:G,6,FALSE)</f>
        <v>6001</v>
      </c>
      <c r="U85" s="94" t="str">
        <f>VLOOKUP(C85,'Internal Data'!A:G,7,FALSE)</f>
        <v>01</v>
      </c>
      <c r="V85" s="92" t="str">
        <f>VLOOKUP(C85,'Direct Energy Data'!B:F,5,FALSE)</f>
        <v>CE-GSD</v>
      </c>
      <c r="W85" s="47" t="str">
        <f>VLOOKUP(V85,'EnergyCAP Data'!K:L,2,FALSE)</f>
        <v>CE Gen Sec DS</v>
      </c>
      <c r="X85" s="48">
        <f>VLOOKUP(F85,'Direct Energy Data'!A:C,3,FALSE)</f>
        <v>30586</v>
      </c>
      <c r="Y85" s="48">
        <f>VLOOKUP(C85,'EnergyCAP Data'!A:B,2,FALSE)</f>
        <v>9203</v>
      </c>
      <c r="Z85" s="48">
        <f>VLOOKUP(C85,'EnergyCAP Data'!N:O,2,FALSE)</f>
        <v>1.6</v>
      </c>
      <c r="AA85" s="39"/>
      <c r="AB85" s="39"/>
      <c r="AC85" s="40"/>
      <c r="AD85" s="49">
        <f>Y85/(8760*Z85)</f>
        <v>0.65660673515981738</v>
      </c>
    </row>
    <row r="86" spans="1:30" x14ac:dyDescent="0.35">
      <c r="A86" s="7">
        <f t="shared" si="5"/>
        <v>1</v>
      </c>
      <c r="B86" s="5" t="s">
        <v>1022</v>
      </c>
      <c r="C86" s="6" t="s">
        <v>76</v>
      </c>
      <c r="D86" s="5" t="s">
        <v>1254</v>
      </c>
      <c r="E86" s="8">
        <v>210000928015</v>
      </c>
      <c r="F86" s="6" t="s">
        <v>77</v>
      </c>
      <c r="G86" s="5" t="s">
        <v>2435</v>
      </c>
      <c r="H86" s="24">
        <f>VLOOKUP(F86,'Direct Energy Data'!A:E,5,FALSE)</f>
        <v>44104</v>
      </c>
      <c r="I86" s="24" t="s">
        <v>2303</v>
      </c>
      <c r="J86" s="25" t="s">
        <v>1255</v>
      </c>
      <c r="K86" s="26" t="s">
        <v>1053</v>
      </c>
      <c r="L86" s="33" t="s">
        <v>1256</v>
      </c>
      <c r="M86" s="5" t="s">
        <v>1257</v>
      </c>
      <c r="N86" s="5">
        <v>107438</v>
      </c>
      <c r="O86" s="5" t="s">
        <v>1084</v>
      </c>
      <c r="P86" s="5" t="s">
        <v>1042</v>
      </c>
      <c r="Q86" s="24" t="s">
        <v>1043</v>
      </c>
      <c r="R86" s="7">
        <f>VLOOKUP(C86,'Internal Data'!A:G,4,FALSE)</f>
        <v>11</v>
      </c>
      <c r="S86" s="7">
        <f>VLOOKUP(C86,'Internal Data'!A:G,5,FALSE)</f>
        <v>401</v>
      </c>
      <c r="T86" s="7">
        <f>VLOOKUP(C86,'Internal Data'!A:G,6,FALSE)</f>
        <v>7016</v>
      </c>
      <c r="U86" s="94" t="str">
        <f>VLOOKUP(C86,'Internal Data'!A:G,7,FALSE)</f>
        <v>09</v>
      </c>
      <c r="V86" s="92" t="str">
        <f>VLOOKUP(C86,'Direct Energy Data'!B:F,5,FALSE)</f>
        <v>CE-POLSD</v>
      </c>
      <c r="W86" s="47" t="str">
        <f>VLOOKUP(V86,'EnergyCAP Data'!K:L,2,FALSE)</f>
        <v>CE POL DS</v>
      </c>
      <c r="X86" s="48">
        <f>VLOOKUP(F86,'Direct Energy Data'!A:C,3,FALSE)</f>
        <v>32362</v>
      </c>
      <c r="Y86" s="48">
        <f>VLOOKUP(C86,'EnergyCAP Data'!A:B,2,FALSE)</f>
        <v>35304</v>
      </c>
      <c r="Z86" s="48">
        <f>VLOOKUP(C86,'EnergyCAP Data'!N:O,2,FALSE)</f>
        <v>0</v>
      </c>
      <c r="AA86" s="39"/>
      <c r="AB86" s="39"/>
      <c r="AC86" s="40"/>
      <c r="AD86" s="49" t="s">
        <v>2821</v>
      </c>
    </row>
    <row r="87" spans="1:30" x14ac:dyDescent="0.35">
      <c r="A87" s="7">
        <f t="shared" si="5"/>
        <v>1</v>
      </c>
      <c r="B87" s="5" t="s">
        <v>1022</v>
      </c>
      <c r="C87" s="6" t="s">
        <v>86</v>
      </c>
      <c r="D87" s="5" t="s">
        <v>1261</v>
      </c>
      <c r="E87" s="8">
        <v>210000928015</v>
      </c>
      <c r="F87" s="6" t="s">
        <v>87</v>
      </c>
      <c r="G87" s="5" t="s">
        <v>2436</v>
      </c>
      <c r="H87" s="24">
        <f>VLOOKUP(F87,'Direct Energy Data'!A:E,5,FALSE)</f>
        <v>44105</v>
      </c>
      <c r="I87" s="24" t="s">
        <v>2303</v>
      </c>
      <c r="J87" s="25" t="s">
        <v>1263</v>
      </c>
      <c r="K87" s="26" t="s">
        <v>1053</v>
      </c>
      <c r="L87" s="33" t="s">
        <v>1264</v>
      </c>
      <c r="M87" s="5" t="s">
        <v>1262</v>
      </c>
      <c r="N87" s="5"/>
      <c r="O87" s="5" t="s">
        <v>1265</v>
      </c>
      <c r="P87" s="5" t="s">
        <v>1042</v>
      </c>
      <c r="Q87" s="24" t="s">
        <v>1094</v>
      </c>
      <c r="R87" s="7">
        <f>VLOOKUP(C87,'Internal Data'!A:G,4,FALSE)</f>
        <v>65</v>
      </c>
      <c r="S87" s="7" t="str">
        <f>VLOOKUP(C87,'Internal Data'!A:G,5,FALSE)</f>
        <v>001</v>
      </c>
      <c r="T87" s="7">
        <f>VLOOKUP(C87,'Internal Data'!A:G,6,FALSE)</f>
        <v>7008</v>
      </c>
      <c r="U87" s="94" t="str">
        <f>VLOOKUP(C87,'Internal Data'!A:G,7,FALSE)</f>
        <v>05</v>
      </c>
      <c r="V87" s="92" t="str">
        <f>VLOOKUP(C87,'Direct Energy Data'!B:F,5,FALSE)</f>
        <v>CE-POLSD</v>
      </c>
      <c r="W87" s="47" t="str">
        <f>VLOOKUP(V87,'EnergyCAP Data'!K:L,2,FALSE)</f>
        <v>CE POL DS</v>
      </c>
      <c r="X87" s="48">
        <f>VLOOKUP(F87,'Direct Energy Data'!A:C,3,FALSE)</f>
        <v>31493</v>
      </c>
      <c r="Y87" s="48">
        <f>VLOOKUP(C87,'EnergyCAP Data'!A:B,2,FALSE)</f>
        <v>34356</v>
      </c>
      <c r="Z87" s="48">
        <f>VLOOKUP(C87,'EnergyCAP Data'!N:O,2,FALSE)</f>
        <v>0</v>
      </c>
      <c r="AA87" s="39"/>
      <c r="AB87" s="39"/>
      <c r="AC87" s="40"/>
      <c r="AD87" s="49" t="s">
        <v>2821</v>
      </c>
    </row>
    <row r="88" spans="1:30" x14ac:dyDescent="0.35">
      <c r="A88" s="7">
        <f t="shared" si="5"/>
        <v>1</v>
      </c>
      <c r="B88" s="5" t="s">
        <v>1022</v>
      </c>
      <c r="C88" s="6" t="s">
        <v>865</v>
      </c>
      <c r="D88" s="5" t="s">
        <v>1670</v>
      </c>
      <c r="E88" s="8">
        <v>210000928007</v>
      </c>
      <c r="F88" s="6" t="s">
        <v>866</v>
      </c>
      <c r="G88" s="5" t="s">
        <v>2437</v>
      </c>
      <c r="H88" s="24" t="str">
        <f>VLOOKUP(F88,'Direct Energy Data'!A:E,5,FALSE)</f>
        <v>44111-1105</v>
      </c>
      <c r="I88" s="24" t="s">
        <v>2303</v>
      </c>
      <c r="J88" s="25" t="s">
        <v>993</v>
      </c>
      <c r="K88" s="26" t="s">
        <v>1038</v>
      </c>
      <c r="L88" s="33" t="s">
        <v>1260</v>
      </c>
      <c r="M88" s="5" t="s">
        <v>1671</v>
      </c>
      <c r="N88" s="5"/>
      <c r="O88" s="5" t="s">
        <v>1038</v>
      </c>
      <c r="P88" s="5" t="s">
        <v>1042</v>
      </c>
      <c r="Q88" s="24" t="s">
        <v>1043</v>
      </c>
      <c r="R88" s="7">
        <f>VLOOKUP(C88,'Internal Data'!A:G,4,FALSE)</f>
        <v>58</v>
      </c>
      <c r="S88" s="7" t="str">
        <f>VLOOKUP(C88,'Internal Data'!A:G,5,FALSE)</f>
        <v>001</v>
      </c>
      <c r="T88" s="7">
        <f>VLOOKUP(C88,'Internal Data'!A:G,6,FALSE)</f>
        <v>2004</v>
      </c>
      <c r="U88" s="94">
        <f>VLOOKUP(C88,'Internal Data'!A:G,7,FALSE)</f>
        <v>70</v>
      </c>
      <c r="V88" s="92" t="str">
        <f>VLOOKUP(C88,'Direct Energy Data'!B:F,5,FALSE)</f>
        <v>CE-STLD</v>
      </c>
      <c r="W88" s="47" t="str">
        <f>VLOOKUP(V88,'EnergyCAP Data'!K:L,2,FALSE)</f>
        <v>CE Str Ltg DS</v>
      </c>
      <c r="X88" s="48">
        <f>VLOOKUP(F88,'Direct Energy Data'!A:C,3,FALSE)</f>
        <v>19067</v>
      </c>
      <c r="Y88" s="48">
        <f>VLOOKUP(C88,'EnergyCAP Data'!A:B,2,FALSE)</f>
        <v>16231</v>
      </c>
      <c r="Z88" s="48">
        <f>VLOOKUP(C88,'EnergyCAP Data'!N:O,2,FALSE)</f>
        <v>0</v>
      </c>
      <c r="AA88" s="39"/>
      <c r="AB88" s="39"/>
      <c r="AC88" s="40"/>
      <c r="AD88" s="49" t="s">
        <v>2821</v>
      </c>
    </row>
    <row r="89" spans="1:30" x14ac:dyDescent="0.35">
      <c r="A89" s="7">
        <f t="shared" si="5"/>
        <v>1</v>
      </c>
      <c r="B89" s="5" t="s">
        <v>1022</v>
      </c>
      <c r="C89" s="6" t="s">
        <v>213</v>
      </c>
      <c r="D89" s="5" t="s">
        <v>1547</v>
      </c>
      <c r="E89" s="8">
        <v>210000928007</v>
      </c>
      <c r="F89" s="6" t="s">
        <v>214</v>
      </c>
      <c r="G89" s="5" t="s">
        <v>2438</v>
      </c>
      <c r="H89" s="24">
        <f>VLOOKUP(F89,'Direct Energy Data'!A:E,5,FALSE)</f>
        <v>44111</v>
      </c>
      <c r="I89" s="24" t="s">
        <v>2303</v>
      </c>
      <c r="J89" s="25" t="s">
        <v>1548</v>
      </c>
      <c r="K89" s="26" t="s">
        <v>1090</v>
      </c>
      <c r="L89" s="33" t="s">
        <v>1549</v>
      </c>
      <c r="M89" s="5" t="s">
        <v>1550</v>
      </c>
      <c r="N89" s="5">
        <v>0</v>
      </c>
      <c r="O89" s="5" t="s">
        <v>1093</v>
      </c>
      <c r="P89" s="5" t="s">
        <v>1042</v>
      </c>
      <c r="Q89" s="24" t="s">
        <v>1094</v>
      </c>
      <c r="R89" s="7" t="str">
        <f>VLOOKUP(C89,'Internal Data'!A:G,4,FALSE)</f>
        <v>01</v>
      </c>
      <c r="S89" s="7" t="str">
        <f>VLOOKUP(C89,'Internal Data'!A:G,5,FALSE)</f>
        <v>001</v>
      </c>
      <c r="T89" s="7">
        <f>VLOOKUP(C89,'Internal Data'!A:G,6,FALSE)</f>
        <v>7012</v>
      </c>
      <c r="U89" s="94" t="str">
        <f>VLOOKUP(C89,'Internal Data'!A:G,7,FALSE)</f>
        <v>05</v>
      </c>
      <c r="V89" s="92" t="str">
        <f>VLOOKUP(C89,'Direct Energy Data'!B:F,5,FALSE)</f>
        <v>CE-POLSD</v>
      </c>
      <c r="W89" s="47" t="str">
        <f>VLOOKUP(V89,'EnergyCAP Data'!K:L,2,FALSE)</f>
        <v>CE POL DS</v>
      </c>
      <c r="X89" s="48">
        <f>VLOOKUP(F89,'Direct Energy Data'!A:C,3,FALSE)</f>
        <v>35308</v>
      </c>
      <c r="Y89" s="48">
        <f>VLOOKUP(C89,'EnergyCAP Data'!A:B,2,FALSE)</f>
        <v>32592</v>
      </c>
      <c r="Z89" s="48">
        <f>VLOOKUP(C89,'EnergyCAP Data'!N:O,2,FALSE)</f>
        <v>0</v>
      </c>
      <c r="AA89" s="39"/>
      <c r="AB89" s="39"/>
      <c r="AC89" s="40"/>
      <c r="AD89" s="49" t="s">
        <v>2821</v>
      </c>
    </row>
    <row r="90" spans="1:30" x14ac:dyDescent="0.35">
      <c r="A90" s="7">
        <f t="shared" si="5"/>
        <v>1</v>
      </c>
      <c r="B90" s="5" t="s">
        <v>1022</v>
      </c>
      <c r="C90" s="6" t="s">
        <v>178</v>
      </c>
      <c r="D90" s="5" t="s">
        <v>1424</v>
      </c>
      <c r="E90" s="8">
        <v>210000928015</v>
      </c>
      <c r="F90" s="6" t="s">
        <v>179</v>
      </c>
      <c r="G90" s="5" t="s">
        <v>2425</v>
      </c>
      <c r="H90" s="24" t="str">
        <f>VLOOKUP(F90,'Direct Energy Data'!A:E,5,FALSE)</f>
        <v>44109-3774</v>
      </c>
      <c r="I90" s="24" t="s">
        <v>2303</v>
      </c>
      <c r="J90" s="25" t="s">
        <v>2329</v>
      </c>
      <c r="K90" s="26" t="s">
        <v>1141</v>
      </c>
      <c r="L90" s="33" t="s">
        <v>1142</v>
      </c>
      <c r="M90" s="5" t="s">
        <v>1139</v>
      </c>
      <c r="N90" s="5">
        <v>9900</v>
      </c>
      <c r="O90" s="5" t="s">
        <v>1143</v>
      </c>
      <c r="P90" s="5" t="s">
        <v>1118</v>
      </c>
      <c r="Q90" s="24" t="s">
        <v>1144</v>
      </c>
      <c r="R90" s="7" t="str">
        <f>VLOOKUP(C90,'Internal Data'!A:G,4,FALSE)</f>
        <v>01</v>
      </c>
      <c r="S90" s="7" t="str">
        <f>VLOOKUP(C90,'Internal Data'!A:G,5,FALSE)</f>
        <v>001</v>
      </c>
      <c r="T90" s="7" t="str">
        <f>VLOOKUP(C90,'Internal Data'!A:G,6,FALSE)</f>
        <v>6002</v>
      </c>
      <c r="U90" s="94" t="str">
        <f>VLOOKUP(C90,'Internal Data'!A:G,7,FALSE)</f>
        <v>02</v>
      </c>
      <c r="V90" s="92" t="str">
        <f>VLOOKUP(C90,'Direct Energy Data'!B:F,5,FALSE)</f>
        <v>CE-GSD</v>
      </c>
      <c r="W90" s="47" t="str">
        <f>VLOOKUP(V90,'EnergyCAP Data'!K:L,2,FALSE)</f>
        <v>CE Gen Sec DS</v>
      </c>
      <c r="X90" s="48">
        <f>VLOOKUP(F90,'Direct Energy Data'!A:C,3,FALSE)</f>
        <v>32277</v>
      </c>
      <c r="Y90" s="48">
        <f>VLOOKUP(C90,'EnergyCAP Data'!A:B,2,FALSE)</f>
        <v>28781</v>
      </c>
      <c r="Z90" s="48">
        <f>VLOOKUP(C90,'EnergyCAP Data'!N:O,2,FALSE)</f>
        <v>24.7</v>
      </c>
      <c r="AA90" s="39"/>
      <c r="AB90" s="39"/>
      <c r="AC90" s="40"/>
      <c r="AD90" s="49">
        <f>Y90/(8760*Z90)</f>
        <v>0.13301628676538554</v>
      </c>
    </row>
    <row r="91" spans="1:30" x14ac:dyDescent="0.35">
      <c r="A91" s="7">
        <f t="shared" si="5"/>
        <v>1</v>
      </c>
      <c r="B91" s="5" t="s">
        <v>1022</v>
      </c>
      <c r="C91" s="6" t="s">
        <v>645</v>
      </c>
      <c r="D91" s="5" t="s">
        <v>1150</v>
      </c>
      <c r="E91" s="8" t="s">
        <v>1023</v>
      </c>
      <c r="F91" s="6" t="s">
        <v>646</v>
      </c>
      <c r="G91" s="5" t="s">
        <v>2439</v>
      </c>
      <c r="H91" s="24" t="str">
        <f>VLOOKUP(F91,'Direct Energy Data'!A:E,5,FALSE)</f>
        <v>44023-4438</v>
      </c>
      <c r="I91" s="24" t="s">
        <v>2304</v>
      </c>
      <c r="J91" s="25" t="s">
        <v>2354</v>
      </c>
      <c r="K91" s="26" t="s">
        <v>1147</v>
      </c>
      <c r="L91" s="33" t="s">
        <v>1152</v>
      </c>
      <c r="M91" s="5" t="s">
        <v>1151</v>
      </c>
      <c r="N91" s="5"/>
      <c r="O91" s="5" t="s">
        <v>1149</v>
      </c>
      <c r="P91" s="5" t="s">
        <v>1037</v>
      </c>
      <c r="Q91" s="24" t="s">
        <v>1033</v>
      </c>
      <c r="R91" s="7">
        <f>VLOOKUP(C91,'Internal Data'!A:G,4,FALSE)</f>
        <v>50</v>
      </c>
      <c r="S91" s="7" t="str">
        <f>VLOOKUP(C91,'Internal Data'!A:G,5,FALSE)</f>
        <v>002</v>
      </c>
      <c r="T91" s="7">
        <f>VLOOKUP(C91,'Internal Data'!A:G,6,FALSE)</f>
        <v>2001</v>
      </c>
      <c r="U91" s="94" t="str">
        <f>VLOOKUP(C91,'Internal Data'!A:G,7,FALSE)</f>
        <v>04</v>
      </c>
      <c r="V91" s="92" t="str">
        <f>VLOOKUP(C91,'Direct Energy Data'!B:F,5,FALSE)</f>
        <v>CE-GSD</v>
      </c>
      <c r="W91" s="47" t="str">
        <f>VLOOKUP(V91,'EnergyCAP Data'!K:L,2,FALSE)</f>
        <v>CE Gen Sec DS</v>
      </c>
      <c r="X91" s="48">
        <f>VLOOKUP(F91,'Direct Energy Data'!A:C,3,FALSE)</f>
        <v>22906</v>
      </c>
      <c r="Y91" s="48">
        <f>VLOOKUP(C91,'EnergyCAP Data'!A:B,2,FALSE)</f>
        <v>23935</v>
      </c>
      <c r="Z91" s="48">
        <f>VLOOKUP(C91,'EnergyCAP Data'!N:O,2,FALSE)</f>
        <v>9.1999999999999993</v>
      </c>
      <c r="AA91" s="39"/>
      <c r="AB91" s="39"/>
      <c r="AC91" s="40"/>
      <c r="AD91" s="49">
        <f>Y91/(8760*Z91)</f>
        <v>0.29698977566011514</v>
      </c>
    </row>
    <row r="92" spans="1:30" x14ac:dyDescent="0.35">
      <c r="A92" s="7">
        <f t="shared" si="5"/>
        <v>1</v>
      </c>
      <c r="B92" s="5" t="s">
        <v>1022</v>
      </c>
      <c r="C92" s="6" t="s">
        <v>863</v>
      </c>
      <c r="D92" s="5" t="s">
        <v>1801</v>
      </c>
      <c r="E92" s="8">
        <v>210000928007</v>
      </c>
      <c r="F92" s="6" t="s">
        <v>864</v>
      </c>
      <c r="G92" s="5" t="s">
        <v>2440</v>
      </c>
      <c r="H92" s="24" t="str">
        <f>VLOOKUP(F92,'Direct Energy Data'!A:E,5,FALSE)</f>
        <v>44107-5541</v>
      </c>
      <c r="I92" s="24" t="s">
        <v>2303</v>
      </c>
      <c r="J92" s="25" t="s">
        <v>992</v>
      </c>
      <c r="K92" s="26" t="s">
        <v>1038</v>
      </c>
      <c r="L92" s="33" t="s">
        <v>1260</v>
      </c>
      <c r="M92" s="5" t="s">
        <v>1802</v>
      </c>
      <c r="N92" s="5"/>
      <c r="O92" s="5" t="s">
        <v>1038</v>
      </c>
      <c r="P92" s="5" t="s">
        <v>1042</v>
      </c>
      <c r="Q92" s="24" t="s">
        <v>1043</v>
      </c>
      <c r="R92" s="7">
        <f>VLOOKUP(C92,'Internal Data'!A:G,4,FALSE)</f>
        <v>58</v>
      </c>
      <c r="S92" s="7" t="str">
        <f>VLOOKUP(C92,'Internal Data'!A:G,5,FALSE)</f>
        <v>001</v>
      </c>
      <c r="T92" s="7">
        <f>VLOOKUP(C92,'Internal Data'!A:G,6,FALSE)</f>
        <v>2004</v>
      </c>
      <c r="U92" s="94">
        <f>VLOOKUP(C92,'Internal Data'!A:G,7,FALSE)</f>
        <v>70</v>
      </c>
      <c r="V92" s="92" t="str">
        <f>VLOOKUP(C92,'Direct Energy Data'!B:F,5,FALSE)</f>
        <v>CE-STLD</v>
      </c>
      <c r="W92" s="47" t="str">
        <f>VLOOKUP(V92,'EnergyCAP Data'!K:L,2,FALSE)</f>
        <v>CE Str Ltg DS</v>
      </c>
      <c r="X92" s="48">
        <f>VLOOKUP(F92,'Direct Energy Data'!A:C,3,FALSE)</f>
        <v>10571</v>
      </c>
      <c r="Y92" s="48">
        <f>VLOOKUP(C92,'EnergyCAP Data'!A:B,2,FALSE)</f>
        <v>8131</v>
      </c>
      <c r="Z92" s="48">
        <f>VLOOKUP(C92,'EnergyCAP Data'!N:O,2,FALSE)</f>
        <v>0</v>
      </c>
      <c r="AA92" s="39"/>
      <c r="AB92" s="39"/>
      <c r="AC92" s="40"/>
      <c r="AD92" s="49" t="s">
        <v>2821</v>
      </c>
    </row>
    <row r="93" spans="1:30" x14ac:dyDescent="0.35">
      <c r="A93" s="7">
        <f t="shared" si="5"/>
        <v>1</v>
      </c>
      <c r="B93" s="5" t="s">
        <v>1022</v>
      </c>
      <c r="C93" s="6" t="s">
        <v>340</v>
      </c>
      <c r="D93" s="5" t="s">
        <v>2297</v>
      </c>
      <c r="E93" s="8">
        <v>210000928007</v>
      </c>
      <c r="F93" s="6" t="s">
        <v>341</v>
      </c>
      <c r="G93" s="5" t="s">
        <v>2441</v>
      </c>
      <c r="H93" s="24">
        <f>VLOOKUP(F93,'Direct Energy Data'!A:E,5,FALSE)</f>
        <v>44136</v>
      </c>
      <c r="I93" s="24" t="s">
        <v>2303</v>
      </c>
      <c r="J93" s="25" t="s">
        <v>975</v>
      </c>
      <c r="K93" s="26" t="s">
        <v>1033</v>
      </c>
      <c r="L93" s="33" t="s">
        <v>2298</v>
      </c>
      <c r="M93" s="5" t="s">
        <v>2299</v>
      </c>
      <c r="N93" s="5">
        <v>308</v>
      </c>
      <c r="O93" s="5" t="s">
        <v>1036</v>
      </c>
      <c r="P93" s="5" t="s">
        <v>1037</v>
      </c>
      <c r="Q93" s="24" t="s">
        <v>1033</v>
      </c>
      <c r="R93" s="7">
        <f>VLOOKUP(C93,'Internal Data'!A:G,4,FALSE)</f>
        <v>52</v>
      </c>
      <c r="S93" s="7" t="str">
        <f>VLOOKUP(C93,'Internal Data'!A:G,5,FALSE)</f>
        <v>001</v>
      </c>
      <c r="T93" s="7" t="str">
        <f>VLOOKUP(C93,'Internal Data'!A:G,6,FALSE)</f>
        <v>2002</v>
      </c>
      <c r="U93" s="94" t="str">
        <f>VLOOKUP(C93,'Internal Data'!A:G,7,FALSE)</f>
        <v>55</v>
      </c>
      <c r="V93" s="92" t="str">
        <f>VLOOKUP(C93,'Direct Energy Data'!B:F,5,FALSE)</f>
        <v>CE-GSD</v>
      </c>
      <c r="W93" s="47" t="str">
        <f>VLOOKUP(V93,'EnergyCAP Data'!K:L,2,FALSE)</f>
        <v>CE Gen Sec DS</v>
      </c>
      <c r="X93" s="48">
        <f>VLOOKUP(F93,'Direct Energy Data'!A:C,3,FALSE)</f>
        <v>21280</v>
      </c>
      <c r="Y93" s="48">
        <f>VLOOKUP(C93,'EnergyCAP Data'!A:B,2,FALSE)</f>
        <v>20912</v>
      </c>
      <c r="Z93" s="48">
        <f>VLOOKUP(C93,'EnergyCAP Data'!N:O,2,FALSE)</f>
        <v>14.7</v>
      </c>
      <c r="AA93" s="39"/>
      <c r="AB93" s="39"/>
      <c r="AC93" s="40"/>
      <c r="AD93" s="49">
        <f t="shared" ref="AD93:AD97" si="7">Y93/(8760*Z93)</f>
        <v>0.16239555182803714</v>
      </c>
    </row>
    <row r="94" spans="1:30" x14ac:dyDescent="0.35">
      <c r="A94" s="7">
        <f t="shared" si="5"/>
        <v>1</v>
      </c>
      <c r="B94" s="5" t="s">
        <v>1022</v>
      </c>
      <c r="C94" s="6" t="s">
        <v>276</v>
      </c>
      <c r="D94" s="5" t="s">
        <v>1107</v>
      </c>
      <c r="E94" s="8">
        <v>210000928007</v>
      </c>
      <c r="F94" s="6" t="s">
        <v>277</v>
      </c>
      <c r="G94" s="5" t="s">
        <v>2442</v>
      </c>
      <c r="H94" s="24" t="str">
        <f>VLOOKUP(F94,'Direct Energy Data'!A:E,5,FALSE)</f>
        <v>44145-1909</v>
      </c>
      <c r="I94" s="24" t="s">
        <v>2303</v>
      </c>
      <c r="J94" s="25" t="s">
        <v>971</v>
      </c>
      <c r="K94" s="26" t="s">
        <v>1033</v>
      </c>
      <c r="L94" s="33" t="s">
        <v>1108</v>
      </c>
      <c r="M94" s="5" t="s">
        <v>1109</v>
      </c>
      <c r="N94" s="5">
        <v>315</v>
      </c>
      <c r="O94" s="5" t="s">
        <v>1036</v>
      </c>
      <c r="P94" s="5" t="s">
        <v>1037</v>
      </c>
      <c r="Q94" s="24" t="s">
        <v>1033</v>
      </c>
      <c r="R94" s="7">
        <f>VLOOKUP(C94,'Internal Data'!A:G,4,FALSE)</f>
        <v>52</v>
      </c>
      <c r="S94" s="7" t="str">
        <f>VLOOKUP(C94,'Internal Data'!A:G,5,FALSE)</f>
        <v>001</v>
      </c>
      <c r="T94" s="7" t="str">
        <f>VLOOKUP(C94,'Internal Data'!A:G,6,FALSE)</f>
        <v>2002</v>
      </c>
      <c r="U94" s="94" t="str">
        <f>VLOOKUP(C94,'Internal Data'!A:G,7,FALSE)</f>
        <v>55</v>
      </c>
      <c r="V94" s="92" t="str">
        <f>VLOOKUP(C94,'Direct Energy Data'!B:F,5,FALSE)</f>
        <v>CE-GSD</v>
      </c>
      <c r="W94" s="47" t="str">
        <f>VLOOKUP(V94,'EnergyCAP Data'!K:L,2,FALSE)</f>
        <v>CE Gen Sec DS</v>
      </c>
      <c r="X94" s="48">
        <f>VLOOKUP(F94,'Direct Energy Data'!A:C,3,FALSE)</f>
        <v>23209</v>
      </c>
      <c r="Y94" s="48">
        <f>VLOOKUP(C94,'EnergyCAP Data'!A:B,2,FALSE)</f>
        <v>20310</v>
      </c>
      <c r="Z94" s="48">
        <f>VLOOKUP(C94,'EnergyCAP Data'!N:O,2,FALSE)</f>
        <v>6.6</v>
      </c>
      <c r="AA94" s="39"/>
      <c r="AB94" s="39"/>
      <c r="AC94" s="40"/>
      <c r="AD94" s="49">
        <f t="shared" si="7"/>
        <v>0.35128684101286839</v>
      </c>
    </row>
    <row r="95" spans="1:30" x14ac:dyDescent="0.35">
      <c r="A95" s="7">
        <f t="shared" si="5"/>
        <v>1</v>
      </c>
      <c r="B95" s="5" t="s">
        <v>1022</v>
      </c>
      <c r="C95" s="6" t="s">
        <v>127</v>
      </c>
      <c r="D95" s="5" t="s">
        <v>1309</v>
      </c>
      <c r="E95" s="8">
        <v>210000928015</v>
      </c>
      <c r="F95" s="6" t="s">
        <v>128</v>
      </c>
      <c r="G95" s="5" t="s">
        <v>2443</v>
      </c>
      <c r="H95" s="24" t="str">
        <f>VLOOKUP(F95,'Direct Energy Data'!A:E,5,FALSE)</f>
        <v>44113-4510</v>
      </c>
      <c r="I95" s="24" t="s">
        <v>2303</v>
      </c>
      <c r="J95" s="25" t="s">
        <v>129</v>
      </c>
      <c r="K95" s="26" t="s">
        <v>1025</v>
      </c>
      <c r="L95" s="33" t="s">
        <v>1239</v>
      </c>
      <c r="M95" s="5" t="s">
        <v>1240</v>
      </c>
      <c r="N95" s="5">
        <v>12000</v>
      </c>
      <c r="O95" s="5" t="s">
        <v>1241</v>
      </c>
      <c r="P95" s="5" t="s">
        <v>1118</v>
      </c>
      <c r="Q95" s="24" t="s">
        <v>1242</v>
      </c>
      <c r="R95" s="7" t="str">
        <f>VLOOKUP(C95,'Internal Data'!A:G,4,FALSE)</f>
        <v>01</v>
      </c>
      <c r="S95" s="7" t="str">
        <f>VLOOKUP(C95,'Internal Data'!A:G,5,FALSE)</f>
        <v>001</v>
      </c>
      <c r="T95" s="7">
        <f>VLOOKUP(C95,'Internal Data'!A:G,6,FALSE)</f>
        <v>6001</v>
      </c>
      <c r="U95" s="94" t="str">
        <f>VLOOKUP(C95,'Internal Data'!A:G,7,FALSE)</f>
        <v>00</v>
      </c>
      <c r="V95" s="92" t="str">
        <f>VLOOKUP(C95,'Direct Energy Data'!B:F,5,FALSE)</f>
        <v>CE-GSD</v>
      </c>
      <c r="W95" s="47" t="str">
        <f>VLOOKUP(V95,'EnergyCAP Data'!K:L,2,FALSE)</f>
        <v>CE Gen Sec DS</v>
      </c>
      <c r="X95" s="48">
        <f>VLOOKUP(F95,'Direct Energy Data'!A:C,3,FALSE)</f>
        <v>57508</v>
      </c>
      <c r="Y95" s="48">
        <f>VLOOKUP(C95,'EnergyCAP Data'!A:B,2,FALSE)</f>
        <v>7929</v>
      </c>
      <c r="Z95" s="48">
        <f>VLOOKUP(C95,'EnergyCAP Data'!N:O,2,FALSE)</f>
        <v>1.2</v>
      </c>
      <c r="AA95" s="39"/>
      <c r="AB95" s="39"/>
      <c r="AC95" s="40"/>
      <c r="AD95" s="49">
        <f t="shared" si="7"/>
        <v>0.75428082191780821</v>
      </c>
    </row>
    <row r="96" spans="1:30" x14ac:dyDescent="0.35">
      <c r="A96" s="7">
        <f t="shared" si="5"/>
        <v>1</v>
      </c>
      <c r="B96" s="5" t="s">
        <v>1022</v>
      </c>
      <c r="C96" s="6" t="s">
        <v>651</v>
      </c>
      <c r="D96" s="5" t="s">
        <v>1222</v>
      </c>
      <c r="E96" s="8" t="s">
        <v>1023</v>
      </c>
      <c r="F96" s="6" t="s">
        <v>652</v>
      </c>
      <c r="G96" s="5" t="s">
        <v>2444</v>
      </c>
      <c r="H96" s="24" t="str">
        <f>VLOOKUP(F96,'Direct Energy Data'!A:E,5,FALSE)</f>
        <v>44022-6690</v>
      </c>
      <c r="I96" s="24" t="s">
        <v>2304</v>
      </c>
      <c r="J96" s="25" t="s">
        <v>2356</v>
      </c>
      <c r="K96" s="26" t="s">
        <v>1147</v>
      </c>
      <c r="L96" s="33" t="s">
        <v>1223</v>
      </c>
      <c r="M96" s="5" t="s">
        <v>1224</v>
      </c>
      <c r="N96" s="5"/>
      <c r="O96" s="5" t="s">
        <v>1149</v>
      </c>
      <c r="P96" s="5" t="s">
        <v>1037</v>
      </c>
      <c r="Q96" s="24" t="s">
        <v>1033</v>
      </c>
      <c r="R96" s="7">
        <f>VLOOKUP(C96,'Internal Data'!A:G,4,FALSE)</f>
        <v>50</v>
      </c>
      <c r="S96" s="7" t="str">
        <f>VLOOKUP(C96,'Internal Data'!A:G,5,FALSE)</f>
        <v>002</v>
      </c>
      <c r="T96" s="7">
        <f>VLOOKUP(C96,'Internal Data'!A:G,6,FALSE)</f>
        <v>2001</v>
      </c>
      <c r="U96" s="94" t="str">
        <f>VLOOKUP(C96,'Internal Data'!A:G,7,FALSE)</f>
        <v>04</v>
      </c>
      <c r="V96" s="92" t="str">
        <f>VLOOKUP(C96,'Direct Energy Data'!B:F,5,FALSE)</f>
        <v>CE-GSD</v>
      </c>
      <c r="W96" s="47" t="str">
        <f>VLOOKUP(V96,'EnergyCAP Data'!K:L,2,FALSE)</f>
        <v>CE Gen Sec DS</v>
      </c>
      <c r="X96" s="48">
        <f>VLOOKUP(F96,'Direct Energy Data'!A:C,3,FALSE)</f>
        <v>24529</v>
      </c>
      <c r="Y96" s="48">
        <f>VLOOKUP(C96,'EnergyCAP Data'!A:B,2,FALSE)</f>
        <v>17650</v>
      </c>
      <c r="Z96" s="48">
        <f>VLOOKUP(C96,'EnergyCAP Data'!N:O,2,FALSE)</f>
        <v>8.8000000000000007</v>
      </c>
      <c r="AA96" s="39"/>
      <c r="AB96" s="39"/>
      <c r="AC96" s="40"/>
      <c r="AD96" s="49">
        <f t="shared" si="7"/>
        <v>0.22895911166459113</v>
      </c>
    </row>
    <row r="97" spans="1:30" x14ac:dyDescent="0.35">
      <c r="A97" s="7">
        <f t="shared" si="5"/>
        <v>1</v>
      </c>
      <c r="B97" s="5" t="s">
        <v>1110</v>
      </c>
      <c r="C97" s="6" t="s">
        <v>353</v>
      </c>
      <c r="D97" s="5" t="s">
        <v>1446</v>
      </c>
      <c r="E97" s="8">
        <v>210000949003</v>
      </c>
      <c r="F97" s="6" t="s">
        <v>354</v>
      </c>
      <c r="G97" s="5" t="s">
        <v>2445</v>
      </c>
      <c r="H97" s="24" t="str">
        <f>VLOOKUP(F97,'Direct Energy Data'!A:E,5,FALSE)</f>
        <v>44067-1412</v>
      </c>
      <c r="I97" s="24" t="s">
        <v>2302</v>
      </c>
      <c r="J97" s="25" t="s">
        <v>2349</v>
      </c>
      <c r="K97" s="26" t="s">
        <v>1033</v>
      </c>
      <c r="L97" s="33" t="s">
        <v>1447</v>
      </c>
      <c r="M97" s="5" t="s">
        <v>1448</v>
      </c>
      <c r="N97" s="5">
        <v>81</v>
      </c>
      <c r="O97" s="5" t="s">
        <v>1036</v>
      </c>
      <c r="P97" s="5" t="s">
        <v>1037</v>
      </c>
      <c r="Q97" s="24" t="s">
        <v>1033</v>
      </c>
      <c r="R97" s="7">
        <f>VLOOKUP(C97,'Internal Data'!A:G,4,FALSE)</f>
        <v>52</v>
      </c>
      <c r="S97" s="7" t="str">
        <f>VLOOKUP(C97,'Internal Data'!A:G,5,FALSE)</f>
        <v>001</v>
      </c>
      <c r="T97" s="7">
        <f>VLOOKUP(C97,'Internal Data'!A:G,6,FALSE)</f>
        <v>2002</v>
      </c>
      <c r="U97" s="94">
        <f>VLOOKUP(C97,'Internal Data'!A:G,7,FALSE)</f>
        <v>44</v>
      </c>
      <c r="V97" s="92" t="str">
        <f>VLOOKUP(C97,'Direct Energy Data'!B:F,5,FALSE)</f>
        <v>OE-GSD</v>
      </c>
      <c r="W97" s="47" t="str">
        <f>VLOOKUP(V97,'EnergyCAP Data'!K:L,2,FALSE)</f>
        <v>OE Gen Sec DS</v>
      </c>
      <c r="X97" s="48">
        <f>VLOOKUP(F97,'Direct Energy Data'!A:C,3,FALSE)</f>
        <v>43897</v>
      </c>
      <c r="Y97" s="48">
        <f>VLOOKUP(C97,'EnergyCAP Data'!A:B,2,FALSE)</f>
        <v>18079</v>
      </c>
      <c r="Z97" s="48">
        <f>VLOOKUP(C97,'EnergyCAP Data'!N:O,2,FALSE)</f>
        <v>11.6</v>
      </c>
      <c r="AA97" s="39"/>
      <c r="AB97" s="39"/>
      <c r="AC97" s="40"/>
      <c r="AD97" s="49">
        <f t="shared" si="7"/>
        <v>0.17791489529207999</v>
      </c>
    </row>
    <row r="98" spans="1:30" x14ac:dyDescent="0.35">
      <c r="A98" s="7">
        <f t="shared" si="5"/>
        <v>1</v>
      </c>
      <c r="B98" s="5" t="s">
        <v>1022</v>
      </c>
      <c r="C98" s="6" t="s">
        <v>130</v>
      </c>
      <c r="D98" s="5" t="s">
        <v>1296</v>
      </c>
      <c r="E98" s="8">
        <v>210000928015</v>
      </c>
      <c r="F98" s="6" t="s">
        <v>131</v>
      </c>
      <c r="G98" s="5" t="s">
        <v>2446</v>
      </c>
      <c r="H98" s="24">
        <f>VLOOKUP(F98,'Direct Energy Data'!A:E,5,FALSE)</f>
        <v>44104</v>
      </c>
      <c r="I98" s="24" t="s">
        <v>2303</v>
      </c>
      <c r="J98" s="25" t="s">
        <v>1297</v>
      </c>
      <c r="K98" s="26" t="s">
        <v>1053</v>
      </c>
      <c r="L98" s="33" t="s">
        <v>1091</v>
      </c>
      <c r="M98" s="5" t="s">
        <v>1092</v>
      </c>
      <c r="N98" s="5">
        <v>10000</v>
      </c>
      <c r="O98" s="5" t="s">
        <v>1093</v>
      </c>
      <c r="P98" s="5" t="s">
        <v>1042</v>
      </c>
      <c r="Q98" s="24" t="s">
        <v>1094</v>
      </c>
      <c r="R98" s="7" t="str">
        <f>VLOOKUP(C98,'Internal Data'!A:G,4,FALSE)</f>
        <v>01</v>
      </c>
      <c r="S98" s="7" t="str">
        <f>VLOOKUP(C98,'Internal Data'!A:G,5,FALSE)</f>
        <v>001</v>
      </c>
      <c r="T98" s="7">
        <f>VLOOKUP(C98,'Internal Data'!A:G,6,FALSE)</f>
        <v>7004</v>
      </c>
      <c r="U98" s="94" t="str">
        <f>VLOOKUP(C98,'Internal Data'!A:G,7,FALSE)</f>
        <v>04</v>
      </c>
      <c r="V98" s="92" t="str">
        <f>VLOOKUP(C98,'Direct Energy Data'!B:F,5,FALSE)</f>
        <v>CE-POLSD</v>
      </c>
      <c r="W98" s="47" t="str">
        <f>VLOOKUP(V98,'EnergyCAP Data'!K:L,2,FALSE)</f>
        <v>CE POL DS</v>
      </c>
      <c r="X98" s="48">
        <f>VLOOKUP(F98,'Direct Energy Data'!A:C,3,FALSE)</f>
        <v>20240</v>
      </c>
      <c r="Y98" s="48">
        <f>VLOOKUP(C98,'EnergyCAP Data'!A:B,2,FALSE)</f>
        <v>22080</v>
      </c>
      <c r="Z98" s="48">
        <f>VLOOKUP(C98,'EnergyCAP Data'!N:O,2,FALSE)</f>
        <v>0</v>
      </c>
      <c r="AA98" s="39"/>
      <c r="AB98" s="39"/>
      <c r="AC98" s="40"/>
      <c r="AD98" s="49" t="s">
        <v>2821</v>
      </c>
    </row>
    <row r="99" spans="1:30" x14ac:dyDescent="0.35">
      <c r="A99" s="7">
        <f t="shared" si="5"/>
        <v>1</v>
      </c>
      <c r="B99" s="5" t="s">
        <v>1110</v>
      </c>
      <c r="C99" s="6" t="s">
        <v>351</v>
      </c>
      <c r="D99" s="5" t="s">
        <v>1129</v>
      </c>
      <c r="E99" s="8">
        <v>210000949003</v>
      </c>
      <c r="F99" s="6" t="s">
        <v>352</v>
      </c>
      <c r="G99" s="5" t="s">
        <v>2426</v>
      </c>
      <c r="H99" s="24" t="str">
        <f>VLOOKUP(F99,'Direct Energy Data'!A:E,5,FALSE)</f>
        <v>44087-2261</v>
      </c>
      <c r="I99" s="24" t="s">
        <v>2302</v>
      </c>
      <c r="J99" s="25" t="s">
        <v>2348</v>
      </c>
      <c r="K99" s="26" t="s">
        <v>1033</v>
      </c>
      <c r="L99" s="33" t="s">
        <v>1131</v>
      </c>
      <c r="M99" s="5" t="s">
        <v>1130</v>
      </c>
      <c r="N99" s="5">
        <v>11253</v>
      </c>
      <c r="O99" s="5" t="s">
        <v>1036</v>
      </c>
      <c r="P99" s="5" t="s">
        <v>1037</v>
      </c>
      <c r="Q99" s="24" t="s">
        <v>1033</v>
      </c>
      <c r="R99" s="7">
        <f>VLOOKUP(C99,'Internal Data'!A:G,4,FALSE)</f>
        <v>52</v>
      </c>
      <c r="S99" s="7" t="str">
        <f>VLOOKUP(C99,'Internal Data'!A:G,5,FALSE)</f>
        <v>001</v>
      </c>
      <c r="T99" s="7">
        <f>VLOOKUP(C99,'Internal Data'!A:G,6,FALSE)</f>
        <v>2002</v>
      </c>
      <c r="U99" s="94">
        <f>VLOOKUP(C99,'Internal Data'!A:G,7,FALSE)</f>
        <v>44</v>
      </c>
      <c r="V99" s="92" t="str">
        <f>VLOOKUP(C99,'Direct Energy Data'!B:F,5,FALSE)</f>
        <v>OE-GSD</v>
      </c>
      <c r="W99" s="47" t="str">
        <f>VLOOKUP(V99,'EnergyCAP Data'!K:L,2,FALSE)</f>
        <v>OE Gen Sec DS</v>
      </c>
      <c r="X99" s="48">
        <f>VLOOKUP(F99,'Direct Energy Data'!A:C,3,FALSE)</f>
        <v>21543</v>
      </c>
      <c r="Y99" s="48">
        <f>VLOOKUP(C99,'EnergyCAP Data'!A:B,2,FALSE)</f>
        <v>21723</v>
      </c>
      <c r="Z99" s="48">
        <f>VLOOKUP(C99,'EnergyCAP Data'!N:O,2,FALSE)</f>
        <v>7.7</v>
      </c>
      <c r="AA99" s="39"/>
      <c r="AB99" s="39"/>
      <c r="AC99" s="40"/>
      <c r="AD99" s="49">
        <f>Y99/(8760*Z99)</f>
        <v>0.3220512364347981</v>
      </c>
    </row>
    <row r="100" spans="1:30" x14ac:dyDescent="0.35">
      <c r="A100" s="7">
        <f t="shared" si="5"/>
        <v>1</v>
      </c>
      <c r="B100" s="5" t="s">
        <v>1022</v>
      </c>
      <c r="C100" s="6" t="s">
        <v>641</v>
      </c>
      <c r="D100" s="5" t="s">
        <v>1201</v>
      </c>
      <c r="E100" s="8" t="s">
        <v>1023</v>
      </c>
      <c r="F100" s="6" t="s">
        <v>642</v>
      </c>
      <c r="G100" s="5" t="s">
        <v>2447</v>
      </c>
      <c r="H100" s="24" t="str">
        <f>VLOOKUP(F100,'Direct Energy Data'!A:E,5,FALSE)</f>
        <v>44146-4140</v>
      </c>
      <c r="I100" s="24" t="s">
        <v>2304</v>
      </c>
      <c r="J100" s="25" t="s">
        <v>983</v>
      </c>
      <c r="K100" s="26" t="s">
        <v>1147</v>
      </c>
      <c r="L100" s="33" t="s">
        <v>1202</v>
      </c>
      <c r="M100" s="5" t="s">
        <v>1203</v>
      </c>
      <c r="N100" s="5"/>
      <c r="O100" s="5" t="s">
        <v>1149</v>
      </c>
      <c r="P100" s="5" t="s">
        <v>1037</v>
      </c>
      <c r="Q100" s="24" t="s">
        <v>1033</v>
      </c>
      <c r="R100" s="7">
        <f>VLOOKUP(C100,'Internal Data'!A:G,4,FALSE)</f>
        <v>50</v>
      </c>
      <c r="S100" s="7" t="str">
        <f>VLOOKUP(C100,'Internal Data'!A:G,5,FALSE)</f>
        <v>002</v>
      </c>
      <c r="T100" s="7">
        <f>VLOOKUP(C100,'Internal Data'!A:G,6,FALSE)</f>
        <v>2001</v>
      </c>
      <c r="U100" s="94" t="str">
        <f>VLOOKUP(C100,'Internal Data'!A:G,7,FALSE)</f>
        <v>04</v>
      </c>
      <c r="V100" s="92" t="str">
        <f>VLOOKUP(C100,'Direct Energy Data'!B:F,5,FALSE)</f>
        <v>CE-GSD</v>
      </c>
      <c r="W100" s="47" t="str">
        <f>VLOOKUP(V100,'EnergyCAP Data'!K:L,2,FALSE)</f>
        <v>CE Gen Sec DS</v>
      </c>
      <c r="X100" s="48">
        <f>VLOOKUP(F100,'Direct Energy Data'!A:C,3,FALSE)</f>
        <v>20504</v>
      </c>
      <c r="Y100" s="48">
        <f>VLOOKUP(C100,'EnergyCAP Data'!A:B,2,FALSE)</f>
        <v>21865</v>
      </c>
      <c r="Z100" s="48">
        <f>VLOOKUP(C100,'EnergyCAP Data'!N:O,2,FALSE)</f>
        <v>10.4</v>
      </c>
      <c r="AA100" s="39"/>
      <c r="AB100" s="39"/>
      <c r="AC100" s="40"/>
      <c r="AD100" s="49">
        <f>Y100/(8760*Z100)</f>
        <v>0.24000043905865823</v>
      </c>
    </row>
    <row r="101" spans="1:30" x14ac:dyDescent="0.35">
      <c r="A101" s="7">
        <f t="shared" si="5"/>
        <v>1</v>
      </c>
      <c r="B101" s="5" t="s">
        <v>1022</v>
      </c>
      <c r="C101" s="6" t="s">
        <v>58</v>
      </c>
      <c r="D101" s="5" t="s">
        <v>1305</v>
      </c>
      <c r="E101" s="8">
        <v>210000928015</v>
      </c>
      <c r="F101" s="6" t="s">
        <v>59</v>
      </c>
      <c r="G101" s="5" t="s">
        <v>2448</v>
      </c>
      <c r="H101" s="24" t="str">
        <f>VLOOKUP(F101,'Direct Energy Data'!A:E,5,FALSE)</f>
        <v>44113-2419</v>
      </c>
      <c r="I101" s="24" t="s">
        <v>2303</v>
      </c>
      <c r="J101" s="25" t="s">
        <v>1306</v>
      </c>
      <c r="K101" s="26" t="s">
        <v>1053</v>
      </c>
      <c r="L101" s="33" t="s">
        <v>1307</v>
      </c>
      <c r="M101" s="5" t="s">
        <v>1308</v>
      </c>
      <c r="N101" s="5"/>
      <c r="O101" s="5" t="s">
        <v>1265</v>
      </c>
      <c r="P101" s="5" t="s">
        <v>1042</v>
      </c>
      <c r="Q101" s="24" t="s">
        <v>1094</v>
      </c>
      <c r="R101" s="7">
        <f>VLOOKUP(C101,'Internal Data'!A:G,4,FALSE)</f>
        <v>65</v>
      </c>
      <c r="S101" s="7" t="str">
        <f>VLOOKUP(C101,'Internal Data'!A:G,5,FALSE)</f>
        <v>001</v>
      </c>
      <c r="T101" s="7" t="str">
        <f>VLOOKUP(C101,'Internal Data'!A:G,6,FALSE)</f>
        <v>7008</v>
      </c>
      <c r="U101" s="94" t="str">
        <f>VLOOKUP(C101,'Internal Data'!A:G,7,FALSE)</f>
        <v>05</v>
      </c>
      <c r="V101" s="92" t="str">
        <f>VLOOKUP(C101,'Direct Energy Data'!B:F,5,FALSE)</f>
        <v>CE-POLSD</v>
      </c>
      <c r="W101" s="47" t="str">
        <f>VLOOKUP(V101,'EnergyCAP Data'!K:L,2,FALSE)</f>
        <v>CE POL DS</v>
      </c>
      <c r="X101" s="48">
        <f>VLOOKUP(F101,'Direct Energy Data'!A:C,3,FALSE)</f>
        <v>19635</v>
      </c>
      <c r="Y101" s="48">
        <f>VLOOKUP(C101,'EnergyCAP Data'!A:B,2,FALSE)</f>
        <v>21420</v>
      </c>
      <c r="Z101" s="48">
        <f>VLOOKUP(C101,'EnergyCAP Data'!N:O,2,FALSE)</f>
        <v>0</v>
      </c>
      <c r="AA101" s="39"/>
      <c r="AB101" s="39"/>
      <c r="AC101" s="40"/>
      <c r="AD101" s="49" t="s">
        <v>2821</v>
      </c>
    </row>
    <row r="102" spans="1:30" x14ac:dyDescent="0.35">
      <c r="A102" s="7">
        <f t="shared" si="5"/>
        <v>1</v>
      </c>
      <c r="B102" s="5" t="s">
        <v>1022</v>
      </c>
      <c r="C102" s="6" t="s">
        <v>78</v>
      </c>
      <c r="D102" s="5" t="s">
        <v>1310</v>
      </c>
      <c r="E102" s="8">
        <v>210000928015</v>
      </c>
      <c r="F102" s="6" t="s">
        <v>79</v>
      </c>
      <c r="G102" s="5" t="s">
        <v>2449</v>
      </c>
      <c r="H102" s="24">
        <f>VLOOKUP(F102,'Direct Energy Data'!A:E,5,FALSE)</f>
        <v>44103</v>
      </c>
      <c r="I102" s="24" t="s">
        <v>2303</v>
      </c>
      <c r="J102" s="25" t="s">
        <v>1311</v>
      </c>
      <c r="K102" s="26" t="s">
        <v>1053</v>
      </c>
      <c r="L102" s="33" t="s">
        <v>1312</v>
      </c>
      <c r="M102" s="5" t="s">
        <v>1313</v>
      </c>
      <c r="N102" s="5">
        <v>36000</v>
      </c>
      <c r="O102" s="5" t="s">
        <v>1159</v>
      </c>
      <c r="P102" s="5" t="s">
        <v>1042</v>
      </c>
      <c r="Q102" s="24" t="s">
        <v>1057</v>
      </c>
      <c r="R102" s="7" t="str">
        <f>VLOOKUP(C102,'Internal Data'!A:G,4,FALSE)</f>
        <v>01</v>
      </c>
      <c r="S102" s="7" t="str">
        <f>VLOOKUP(C102,'Internal Data'!A:G,5,FALSE)</f>
        <v>001</v>
      </c>
      <c r="T102" s="7">
        <f>VLOOKUP(C102,'Internal Data'!A:G,6,FALSE)</f>
        <v>7011</v>
      </c>
      <c r="U102" s="94" t="str">
        <f>VLOOKUP(C102,'Internal Data'!A:G,7,FALSE)</f>
        <v>03</v>
      </c>
      <c r="V102" s="92" t="str">
        <f>VLOOKUP(C102,'Direct Energy Data'!B:F,5,FALSE)</f>
        <v>CE-POLSD</v>
      </c>
      <c r="W102" s="47" t="str">
        <f>VLOOKUP(V102,'EnergyCAP Data'!K:L,2,FALSE)</f>
        <v>CE POL DS</v>
      </c>
      <c r="X102" s="48">
        <f>VLOOKUP(F102,'Direct Energy Data'!A:C,3,FALSE)</f>
        <v>16016</v>
      </c>
      <c r="Y102" s="48">
        <f>VLOOKUP(C102,'EnergyCAP Data'!A:B,2,FALSE)</f>
        <v>17472</v>
      </c>
      <c r="Z102" s="48">
        <f>VLOOKUP(C102,'EnergyCAP Data'!N:O,2,FALSE)</f>
        <v>0</v>
      </c>
      <c r="AA102" s="39"/>
      <c r="AB102" s="39"/>
      <c r="AC102" s="40"/>
      <c r="AD102" s="49" t="s">
        <v>2821</v>
      </c>
    </row>
    <row r="103" spans="1:30" x14ac:dyDescent="0.35">
      <c r="A103" s="7">
        <f t="shared" si="5"/>
        <v>1</v>
      </c>
      <c r="B103" s="5" t="s">
        <v>1022</v>
      </c>
      <c r="C103" s="6" t="s">
        <v>148</v>
      </c>
      <c r="D103" s="5" t="s">
        <v>1464</v>
      </c>
      <c r="E103" s="8">
        <v>210000928015</v>
      </c>
      <c r="F103" s="6" t="s">
        <v>149</v>
      </c>
      <c r="G103" s="5" t="s">
        <v>2450</v>
      </c>
      <c r="H103" s="24">
        <f>VLOOKUP(F103,'Direct Energy Data'!A:E,5,FALSE)</f>
        <v>44109</v>
      </c>
      <c r="I103" s="24" t="s">
        <v>2303</v>
      </c>
      <c r="J103" s="25" t="s">
        <v>1465</v>
      </c>
      <c r="K103" s="26" t="s">
        <v>1053</v>
      </c>
      <c r="L103" s="33" t="s">
        <v>1466</v>
      </c>
      <c r="M103" s="5" t="s">
        <v>1467</v>
      </c>
      <c r="N103" s="5">
        <v>0</v>
      </c>
      <c r="O103" s="5" t="s">
        <v>1093</v>
      </c>
      <c r="P103" s="5" t="s">
        <v>1042</v>
      </c>
      <c r="Q103" s="24" t="s">
        <v>1094</v>
      </c>
      <c r="R103" s="7" t="str">
        <f>VLOOKUP(C103,'Internal Data'!A:G,4,FALSE)</f>
        <v>01</v>
      </c>
      <c r="S103" s="7" t="str">
        <f>VLOOKUP(C103,'Internal Data'!A:G,5,FALSE)</f>
        <v>001</v>
      </c>
      <c r="T103" s="7">
        <f>VLOOKUP(C103,'Internal Data'!A:G,6,FALSE)</f>
        <v>7012</v>
      </c>
      <c r="U103" s="94" t="str">
        <f>VLOOKUP(C103,'Internal Data'!A:G,7,FALSE)</f>
        <v>05</v>
      </c>
      <c r="V103" s="92" t="str">
        <f>VLOOKUP(C103,'Direct Energy Data'!B:F,5,FALSE)</f>
        <v>CE-POLSD</v>
      </c>
      <c r="W103" s="47" t="str">
        <f>VLOOKUP(V103,'EnergyCAP Data'!K:L,2,FALSE)</f>
        <v>CE POL DS</v>
      </c>
      <c r="X103" s="48">
        <f>VLOOKUP(F103,'Direct Energy Data'!A:C,3,FALSE)</f>
        <v>15499</v>
      </c>
      <c r="Y103" s="48">
        <f>VLOOKUP(C103,'EnergyCAP Data'!A:B,2,FALSE)</f>
        <v>16908</v>
      </c>
      <c r="Z103" s="48">
        <f>VLOOKUP(C103,'EnergyCAP Data'!N:O,2,FALSE)</f>
        <v>0</v>
      </c>
      <c r="AA103" s="39"/>
      <c r="AB103" s="39"/>
      <c r="AC103" s="40"/>
      <c r="AD103" s="49" t="s">
        <v>2821</v>
      </c>
    </row>
    <row r="104" spans="1:30" x14ac:dyDescent="0.35">
      <c r="A104" s="7">
        <f t="shared" si="5"/>
        <v>1</v>
      </c>
      <c r="B104" s="5" t="s">
        <v>1022</v>
      </c>
      <c r="C104" s="6" t="s">
        <v>90</v>
      </c>
      <c r="D104" s="5" t="s">
        <v>1316</v>
      </c>
      <c r="E104" s="8">
        <v>210000928015</v>
      </c>
      <c r="F104" s="6" t="s">
        <v>91</v>
      </c>
      <c r="G104" s="5" t="s">
        <v>2451</v>
      </c>
      <c r="H104" s="24" t="str">
        <f>VLOOKUP(F104,'Direct Energy Data'!A:E,5,FALSE)</f>
        <v>44104-4281</v>
      </c>
      <c r="I104" s="24" t="s">
        <v>2303</v>
      </c>
      <c r="J104" s="25" t="s">
        <v>1317</v>
      </c>
      <c r="K104" s="26" t="s">
        <v>1053</v>
      </c>
      <c r="L104" s="33" t="s">
        <v>1318</v>
      </c>
      <c r="M104" s="5" t="s">
        <v>1319</v>
      </c>
      <c r="N104" s="5">
        <v>0</v>
      </c>
      <c r="O104" s="5" t="s">
        <v>1120</v>
      </c>
      <c r="P104" s="5" t="s">
        <v>1042</v>
      </c>
      <c r="Q104" s="24" t="s">
        <v>1094</v>
      </c>
      <c r="R104" s="7" t="str">
        <f>VLOOKUP(C104,'Internal Data'!A:G,4,FALSE)</f>
        <v>01</v>
      </c>
      <c r="S104" s="7" t="str">
        <f>VLOOKUP(C104,'Internal Data'!A:G,5,FALSE)</f>
        <v>001</v>
      </c>
      <c r="T104" s="7">
        <f>VLOOKUP(C104,'Internal Data'!A:G,6,FALSE)</f>
        <v>7012</v>
      </c>
      <c r="U104" s="94" t="str">
        <f>VLOOKUP(C104,'Internal Data'!A:G,7,FALSE)</f>
        <v>05</v>
      </c>
      <c r="V104" s="92" t="str">
        <f>VLOOKUP(C104,'Direct Energy Data'!B:F,5,FALSE)</f>
        <v>CE-POLSD</v>
      </c>
      <c r="W104" s="47" t="str">
        <f>VLOOKUP(V104,'EnergyCAP Data'!K:L,2,FALSE)</f>
        <v>CE POL DS</v>
      </c>
      <c r="X104" s="48">
        <f>VLOOKUP(F104,'Direct Energy Data'!A:C,3,FALSE)</f>
        <v>15015</v>
      </c>
      <c r="Y104" s="48">
        <f>VLOOKUP(C104,'EnergyCAP Data'!A:B,2,FALSE)</f>
        <v>16380</v>
      </c>
      <c r="Z104" s="48">
        <f>VLOOKUP(C104,'EnergyCAP Data'!N:O,2,FALSE)</f>
        <v>0</v>
      </c>
      <c r="AA104" s="39"/>
      <c r="AB104" s="39"/>
      <c r="AC104" s="40"/>
      <c r="AD104" s="49" t="s">
        <v>2821</v>
      </c>
    </row>
    <row r="105" spans="1:30" x14ac:dyDescent="0.35">
      <c r="A105" s="7">
        <f t="shared" si="5"/>
        <v>1</v>
      </c>
      <c r="B105" s="5" t="s">
        <v>1022</v>
      </c>
      <c r="C105" s="6" t="s">
        <v>55</v>
      </c>
      <c r="D105" s="5" t="s">
        <v>1326</v>
      </c>
      <c r="E105" s="8">
        <v>210000928015</v>
      </c>
      <c r="F105" s="6" t="s">
        <v>57</v>
      </c>
      <c r="G105" s="5" t="s">
        <v>2452</v>
      </c>
      <c r="H105" s="24">
        <f>VLOOKUP(F105,'Direct Energy Data'!A:E,5,FALSE)</f>
        <v>44111</v>
      </c>
      <c r="I105" s="24" t="s">
        <v>2303</v>
      </c>
      <c r="J105" s="25" t="s">
        <v>1327</v>
      </c>
      <c r="K105" s="26" t="s">
        <v>1053</v>
      </c>
      <c r="L105" s="33" t="s">
        <v>1328</v>
      </c>
      <c r="M105" s="5" t="s">
        <v>1329</v>
      </c>
      <c r="N105" s="5">
        <v>0</v>
      </c>
      <c r="O105" s="5" t="s">
        <v>1330</v>
      </c>
      <c r="P105" s="5" t="s">
        <v>1042</v>
      </c>
      <c r="Q105" s="24" t="s">
        <v>1094</v>
      </c>
      <c r="R105" s="7" t="str">
        <f>VLOOKUP(C105,'Internal Data'!A:G,4,FALSE)</f>
        <v>01</v>
      </c>
      <c r="S105" s="7" t="str">
        <f>VLOOKUP(C105,'Internal Data'!A:G,5,FALSE)</f>
        <v>001</v>
      </c>
      <c r="T105" s="7">
        <f>VLOOKUP(C105,'Internal Data'!A:G,6,FALSE)</f>
        <v>7004</v>
      </c>
      <c r="U105" s="94" t="str">
        <f>VLOOKUP(C105,'Internal Data'!A:G,7,FALSE)</f>
        <v>04</v>
      </c>
      <c r="V105" s="92" t="str">
        <f>VLOOKUP(C105,'Direct Energy Data'!B:F,5,FALSE)</f>
        <v>CE-POLSD</v>
      </c>
      <c r="W105" s="47" t="str">
        <f>VLOOKUP(V105,'EnergyCAP Data'!K:L,2,FALSE)</f>
        <v>CE POL DS</v>
      </c>
      <c r="X105" s="48">
        <f>VLOOKUP(F105,'Direct Energy Data'!A:C,3,FALSE)</f>
        <v>14586</v>
      </c>
      <c r="Y105" s="48">
        <f>VLOOKUP(C105,'EnergyCAP Data'!A:B,2,FALSE)</f>
        <v>15912</v>
      </c>
      <c r="Z105" s="48">
        <f>VLOOKUP(C105,'EnergyCAP Data'!N:O,2,FALSE)</f>
        <v>0</v>
      </c>
      <c r="AA105" s="39"/>
      <c r="AB105" s="39"/>
      <c r="AC105" s="40"/>
      <c r="AD105" s="49" t="s">
        <v>2821</v>
      </c>
    </row>
    <row r="106" spans="1:30" x14ac:dyDescent="0.35">
      <c r="A106" s="7">
        <f t="shared" si="5"/>
        <v>1</v>
      </c>
      <c r="B106" s="5" t="s">
        <v>1022</v>
      </c>
      <c r="C106" s="6" t="s">
        <v>142</v>
      </c>
      <c r="D106" s="5" t="s">
        <v>1245</v>
      </c>
      <c r="E106" s="8">
        <v>210000928015</v>
      </c>
      <c r="F106" s="6" t="s">
        <v>143</v>
      </c>
      <c r="G106" s="5" t="s">
        <v>2453</v>
      </c>
      <c r="H106" s="24" t="str">
        <f>VLOOKUP(F106,'Direct Energy Data'!A:E,5,FALSE)</f>
        <v>44111-3199</v>
      </c>
      <c r="I106" s="24" t="s">
        <v>2303</v>
      </c>
      <c r="J106" s="25" t="s">
        <v>1246</v>
      </c>
      <c r="K106" s="26" t="s">
        <v>1053</v>
      </c>
      <c r="L106" s="33" t="s">
        <v>1247</v>
      </c>
      <c r="M106" s="5" t="s">
        <v>1248</v>
      </c>
      <c r="N106" s="5">
        <v>30000</v>
      </c>
      <c r="O106" s="5" t="s">
        <v>1084</v>
      </c>
      <c r="P106" s="5" t="s">
        <v>1042</v>
      </c>
      <c r="Q106" s="24" t="s">
        <v>1043</v>
      </c>
      <c r="R106" s="7">
        <f>VLOOKUP(C106,'Internal Data'!A:G,4,FALSE)</f>
        <v>11</v>
      </c>
      <c r="S106" s="7">
        <f>VLOOKUP(C106,'Internal Data'!A:G,5,FALSE)</f>
        <v>401</v>
      </c>
      <c r="T106" s="7">
        <f>VLOOKUP(C106,'Internal Data'!A:G,6,FALSE)</f>
        <v>7016</v>
      </c>
      <c r="U106" s="94" t="str">
        <f>VLOOKUP(C106,'Internal Data'!A:G,7,FALSE)</f>
        <v>07</v>
      </c>
      <c r="V106" s="92" t="str">
        <f>VLOOKUP(C106,'Direct Energy Data'!B:F,5,FALSE)</f>
        <v>CE-POLSD</v>
      </c>
      <c r="W106" s="47" t="str">
        <f>VLOOKUP(V106,'EnergyCAP Data'!K:L,2,FALSE)</f>
        <v>CE POL DS</v>
      </c>
      <c r="X106" s="48">
        <f>VLOOKUP(F106,'Direct Energy Data'!A:C,3,FALSE)</f>
        <v>14344</v>
      </c>
      <c r="Y106" s="48">
        <f>VLOOKUP(C106,'EnergyCAP Data'!A:B,2,FALSE)</f>
        <v>15648</v>
      </c>
      <c r="Z106" s="48">
        <f>VLOOKUP(C106,'EnergyCAP Data'!N:O,2,FALSE)</f>
        <v>0</v>
      </c>
      <c r="AA106" s="39"/>
      <c r="AB106" s="39"/>
      <c r="AC106" s="40"/>
      <c r="AD106" s="49" t="s">
        <v>2821</v>
      </c>
    </row>
    <row r="107" spans="1:30" x14ac:dyDescent="0.35">
      <c r="A107" s="7">
        <f t="shared" si="5"/>
        <v>1</v>
      </c>
      <c r="B107" s="5" t="s">
        <v>1022</v>
      </c>
      <c r="C107" s="6" t="s">
        <v>330</v>
      </c>
      <c r="D107" s="5" t="s">
        <v>1555</v>
      </c>
      <c r="E107" s="8">
        <v>210000928007</v>
      </c>
      <c r="F107" s="6" t="s">
        <v>331</v>
      </c>
      <c r="G107" s="5" t="s">
        <v>2454</v>
      </c>
      <c r="H107" s="24">
        <f>VLOOKUP(F107,'Direct Energy Data'!A:E,5,FALSE)</f>
        <v>44135</v>
      </c>
      <c r="I107" s="24" t="s">
        <v>2303</v>
      </c>
      <c r="J107" s="25" t="s">
        <v>1556</v>
      </c>
      <c r="K107" s="26" t="s">
        <v>1053</v>
      </c>
      <c r="L107" s="33" t="s">
        <v>1557</v>
      </c>
      <c r="M107" s="5" t="s">
        <v>1558</v>
      </c>
      <c r="N107" s="5">
        <v>0</v>
      </c>
      <c r="O107" s="5" t="s">
        <v>1093</v>
      </c>
      <c r="P107" s="5" t="s">
        <v>1042</v>
      </c>
      <c r="Q107" s="24" t="s">
        <v>1094</v>
      </c>
      <c r="R107" s="7" t="str">
        <f>VLOOKUP(C107,'Internal Data'!A:G,4,FALSE)</f>
        <v>01</v>
      </c>
      <c r="S107" s="7" t="str">
        <f>VLOOKUP(C107,'Internal Data'!A:G,5,FALSE)</f>
        <v>001</v>
      </c>
      <c r="T107" s="7">
        <f>VLOOKUP(C107,'Internal Data'!A:G,6,FALSE)</f>
        <v>7004</v>
      </c>
      <c r="U107" s="94" t="str">
        <f>VLOOKUP(C107,'Internal Data'!A:G,7,FALSE)</f>
        <v>04</v>
      </c>
      <c r="V107" s="92" t="str">
        <f>VLOOKUP(C107,'Direct Energy Data'!B:F,5,FALSE)</f>
        <v>CE-POLSD</v>
      </c>
      <c r="W107" s="47" t="str">
        <f>VLOOKUP(V107,'EnergyCAP Data'!K:L,2,FALSE)</f>
        <v>CE POL DS</v>
      </c>
      <c r="X107" s="48">
        <f>VLOOKUP(F107,'Direct Energy Data'!A:C,3,FALSE)</f>
        <v>14344</v>
      </c>
      <c r="Y107" s="48">
        <f>VLOOKUP(C107,'EnergyCAP Data'!A:B,2,FALSE)</f>
        <v>15648</v>
      </c>
      <c r="Z107" s="48">
        <f>VLOOKUP(C107,'EnergyCAP Data'!N:O,2,FALSE)</f>
        <v>0</v>
      </c>
      <c r="AA107" s="39"/>
      <c r="AB107" s="39"/>
      <c r="AC107" s="40"/>
      <c r="AD107" s="49" t="s">
        <v>2821</v>
      </c>
    </row>
    <row r="108" spans="1:30" x14ac:dyDescent="0.35">
      <c r="A108" s="7">
        <f t="shared" si="5"/>
        <v>1</v>
      </c>
      <c r="B108" s="5" t="s">
        <v>1022</v>
      </c>
      <c r="C108" s="6" t="s">
        <v>134</v>
      </c>
      <c r="D108" s="5" t="s">
        <v>1320</v>
      </c>
      <c r="E108" s="8">
        <v>210000928015</v>
      </c>
      <c r="F108" s="6" t="s">
        <v>135</v>
      </c>
      <c r="G108" s="5" t="s">
        <v>2455</v>
      </c>
      <c r="H108" s="24" t="str">
        <f>VLOOKUP(F108,'Direct Energy Data'!A:E,5,FALSE)</f>
        <v>44113-1119</v>
      </c>
      <c r="I108" s="24" t="s">
        <v>2303</v>
      </c>
      <c r="J108" s="25" t="s">
        <v>2326</v>
      </c>
      <c r="K108" s="26" t="s">
        <v>1321</v>
      </c>
      <c r="L108" s="33" t="s">
        <v>1322</v>
      </c>
      <c r="M108" s="5" t="s">
        <v>1323</v>
      </c>
      <c r="N108" s="5"/>
      <c r="O108" s="5" t="s">
        <v>1207</v>
      </c>
      <c r="P108" s="5" t="s">
        <v>1042</v>
      </c>
      <c r="Q108" s="24" t="s">
        <v>1094</v>
      </c>
      <c r="R108" s="7">
        <f>VLOOKUP(C108,'Internal Data'!A:G,4,FALSE)</f>
        <v>11</v>
      </c>
      <c r="S108" s="7">
        <f>VLOOKUP(C108,'Internal Data'!A:G,5,FALSE)</f>
        <v>401</v>
      </c>
      <c r="T108" s="7" t="str">
        <f>VLOOKUP(C108,'Internal Data'!A:G,6,FALSE)</f>
        <v>7016</v>
      </c>
      <c r="U108" s="94">
        <f>VLOOKUP(C108,'Internal Data'!A:G,7,FALSE)</f>
        <v>14</v>
      </c>
      <c r="V108" s="92" t="str">
        <f>VLOOKUP(C108,'Direct Energy Data'!B:F,5,FALSE)</f>
        <v>CE-GSD</v>
      </c>
      <c r="W108" s="47" t="str">
        <f>VLOOKUP(V108,'EnergyCAP Data'!K:L,2,FALSE)</f>
        <v>CE Gen Sec DS</v>
      </c>
      <c r="X108" s="48">
        <f>VLOOKUP(F108,'Direct Energy Data'!A:C,3,FALSE)</f>
        <v>96000</v>
      </c>
      <c r="Y108" s="48">
        <f>VLOOKUP(C108,'EnergyCAP Data'!A:B,2,FALSE)</f>
        <v>134080</v>
      </c>
      <c r="Z108" s="48">
        <f>VLOOKUP(C108,'EnergyCAP Data'!N:O,2,FALSE)</f>
        <v>41.9</v>
      </c>
      <c r="AA108" s="39"/>
      <c r="AB108" s="39"/>
      <c r="AC108" s="40"/>
      <c r="AD108" s="49">
        <f>Y108/(8760*Z108)</f>
        <v>0.36529680365296802</v>
      </c>
    </row>
    <row r="109" spans="1:30" x14ac:dyDescent="0.35">
      <c r="A109" s="7">
        <f t="shared" si="5"/>
        <v>1</v>
      </c>
      <c r="B109" s="5" t="s">
        <v>1022</v>
      </c>
      <c r="C109" s="10" t="s">
        <v>891</v>
      </c>
      <c r="D109" s="5" t="s">
        <v>1290</v>
      </c>
      <c r="E109" s="8" t="s">
        <v>1023</v>
      </c>
      <c r="F109" s="6" t="s">
        <v>892</v>
      </c>
      <c r="G109" s="5" t="s">
        <v>2456</v>
      </c>
      <c r="H109" s="24">
        <f>VLOOKUP(F109,'Direct Energy Data'!A:E,5,FALSE)</f>
        <v>44107</v>
      </c>
      <c r="I109" s="24" t="s">
        <v>2302</v>
      </c>
      <c r="J109" s="25" t="s">
        <v>3032</v>
      </c>
      <c r="K109" s="26" t="s">
        <v>1038</v>
      </c>
      <c r="L109" s="33" t="s">
        <v>1260</v>
      </c>
      <c r="M109" s="5" t="s">
        <v>1291</v>
      </c>
      <c r="N109" s="5"/>
      <c r="O109" s="5" t="s">
        <v>1038</v>
      </c>
      <c r="P109" s="5" t="s">
        <v>1042</v>
      </c>
      <c r="Q109" s="24" t="s">
        <v>1043</v>
      </c>
      <c r="R109" s="7" t="str">
        <f>VLOOKUP(C109,'Internal Data'!A:G,4,FALSE)</f>
        <v>58</v>
      </c>
      <c r="S109" s="7" t="str">
        <f>VLOOKUP(C109,'Internal Data'!A:G,5,FALSE)</f>
        <v>001</v>
      </c>
      <c r="T109" s="7">
        <f>VLOOKUP(C109,'Internal Data'!A:G,6,FALSE)</f>
        <v>2004</v>
      </c>
      <c r="U109" s="94">
        <f>VLOOKUP(C109,'Internal Data'!A:G,7,FALSE)</f>
        <v>70</v>
      </c>
      <c r="V109" s="92" t="str">
        <f>VLOOKUP(C109,'Direct Energy Data'!B:F,5,FALSE)</f>
        <v>CE-STLD</v>
      </c>
      <c r="W109" s="47" t="str">
        <f>VLOOKUP(V109,'EnergyCAP Data'!K:L,2,FALSE)</f>
        <v>CE Str Ltg DS</v>
      </c>
      <c r="X109" s="48">
        <f>VLOOKUP(F109,'Direct Energy Data'!A:C,3,FALSE)</f>
        <v>10090</v>
      </c>
      <c r="Y109" s="48">
        <f>VLOOKUP(C109,'EnergyCAP Data'!A:B,2,FALSE)</f>
        <v>8473</v>
      </c>
      <c r="Z109" s="48"/>
      <c r="AA109" s="39"/>
      <c r="AB109" s="39"/>
      <c r="AC109" s="40"/>
      <c r="AD109" s="49" t="s">
        <v>2821</v>
      </c>
    </row>
    <row r="110" spans="1:30" x14ac:dyDescent="0.35">
      <c r="A110" s="7">
        <f t="shared" si="5"/>
        <v>1</v>
      </c>
      <c r="B110" s="5" t="s">
        <v>1022</v>
      </c>
      <c r="C110" s="6" t="s">
        <v>196</v>
      </c>
      <c r="D110" s="5" t="s">
        <v>1491</v>
      </c>
      <c r="E110" s="8">
        <v>210000928015</v>
      </c>
      <c r="F110" s="6" t="s">
        <v>197</v>
      </c>
      <c r="G110" s="5" t="s">
        <v>2410</v>
      </c>
      <c r="H110" s="24">
        <f>VLOOKUP(F110,'Direct Energy Data'!A:E,5,FALSE)</f>
        <v>44135</v>
      </c>
      <c r="I110" s="24" t="s">
        <v>2303</v>
      </c>
      <c r="J110" s="25" t="s">
        <v>1492</v>
      </c>
      <c r="K110" s="26" t="s">
        <v>1053</v>
      </c>
      <c r="L110" s="33" t="s">
        <v>1158</v>
      </c>
      <c r="M110" s="5" t="s">
        <v>1156</v>
      </c>
      <c r="N110" s="5">
        <v>27550</v>
      </c>
      <c r="O110" s="5" t="s">
        <v>1159</v>
      </c>
      <c r="P110" s="5" t="s">
        <v>1042</v>
      </c>
      <c r="Q110" s="24" t="s">
        <v>1057</v>
      </c>
      <c r="R110" s="7" t="str">
        <f>VLOOKUP(C110,'Internal Data'!A:G,4,FALSE)</f>
        <v>01</v>
      </c>
      <c r="S110" s="7" t="str">
        <f>VLOOKUP(C110,'Internal Data'!A:G,5,FALSE)</f>
        <v>001</v>
      </c>
      <c r="T110" s="7">
        <f>VLOOKUP(C110,'Internal Data'!A:G,6,FALSE)</f>
        <v>7004</v>
      </c>
      <c r="U110" s="94" t="str">
        <f>VLOOKUP(C110,'Internal Data'!A:G,7,FALSE)</f>
        <v>04</v>
      </c>
      <c r="V110" s="92" t="str">
        <f>VLOOKUP(C110,'Direct Energy Data'!B:F,5,FALSE)</f>
        <v>CE-POLSD</v>
      </c>
      <c r="W110" s="47" t="str">
        <f>VLOOKUP(V110,'EnergyCAP Data'!K:L,2,FALSE)</f>
        <v>CE POL DS</v>
      </c>
      <c r="X110" s="48">
        <f>VLOOKUP(F110,'Direct Energy Data'!A:C,3,FALSE)</f>
        <v>11143</v>
      </c>
      <c r="Y110" s="48">
        <f>VLOOKUP(C110,'EnergyCAP Data'!A:B,2,FALSE)</f>
        <v>12156</v>
      </c>
      <c r="Z110" s="48">
        <f>VLOOKUP(C110,'EnergyCAP Data'!N:O,2,FALSE)</f>
        <v>0</v>
      </c>
      <c r="AA110" s="39"/>
      <c r="AB110" s="39"/>
      <c r="AC110" s="40"/>
      <c r="AD110" s="49" t="s">
        <v>2821</v>
      </c>
    </row>
    <row r="111" spans="1:30" x14ac:dyDescent="0.35">
      <c r="A111" s="7">
        <f t="shared" si="5"/>
        <v>1</v>
      </c>
      <c r="B111" s="5" t="s">
        <v>1022</v>
      </c>
      <c r="C111" s="6" t="s">
        <v>302</v>
      </c>
      <c r="D111" s="5" t="s">
        <v>1417</v>
      </c>
      <c r="E111" s="8">
        <v>210000928007</v>
      </c>
      <c r="F111" s="6" t="s">
        <v>303</v>
      </c>
      <c r="G111" s="5" t="s">
        <v>2457</v>
      </c>
      <c r="H111" s="24" t="str">
        <f>VLOOKUP(F111,'Direct Energy Data'!A:E,5,FALSE)</f>
        <v>44128-3754</v>
      </c>
      <c r="I111" s="24" t="s">
        <v>2303</v>
      </c>
      <c r="J111" s="25" t="e">
        <v>#N/A</v>
      </c>
      <c r="K111" s="26" t="s">
        <v>1090</v>
      </c>
      <c r="L111" s="33" t="s">
        <v>1355</v>
      </c>
      <c r="M111" s="5" t="s">
        <v>1356</v>
      </c>
      <c r="N111" s="5">
        <v>1850</v>
      </c>
      <c r="O111" s="5" t="s">
        <v>1056</v>
      </c>
      <c r="P111" s="5" t="s">
        <v>1042</v>
      </c>
      <c r="Q111" s="24" t="s">
        <v>1094</v>
      </c>
      <c r="R111" s="7" t="str">
        <f>VLOOKUP(C111,'Internal Data'!A:G,4,FALSE)</f>
        <v>01</v>
      </c>
      <c r="S111" s="7" t="str">
        <f>VLOOKUP(C111,'Internal Data'!A:G,5,FALSE)</f>
        <v>001</v>
      </c>
      <c r="T111" s="7">
        <f>VLOOKUP(C111,'Internal Data'!A:G,6,FALSE)</f>
        <v>7004</v>
      </c>
      <c r="U111" s="94" t="str">
        <f>VLOOKUP(C111,'Internal Data'!A:G,7,FALSE)</f>
        <v>04</v>
      </c>
      <c r="V111" s="92" t="str">
        <f>VLOOKUP(C111,'Direct Energy Data'!B:F,5,FALSE)</f>
        <v>CE-GSD</v>
      </c>
      <c r="W111" s="47" t="str">
        <f>VLOOKUP(V111,'EnergyCAP Data'!K:L,2,FALSE)</f>
        <v>CE Gen Sec DS</v>
      </c>
      <c r="X111" s="48">
        <f>VLOOKUP(F111,'Direct Energy Data'!A:C,3,FALSE)</f>
        <v>16964</v>
      </c>
      <c r="Y111" s="48">
        <f>VLOOKUP(C111,'EnergyCAP Data'!A:B,2,FALSE)</f>
        <v>34627</v>
      </c>
      <c r="Z111" s="48">
        <f>VLOOKUP(C111,'EnergyCAP Data'!N:O,2,FALSE)</f>
        <v>29.5</v>
      </c>
      <c r="AA111" s="39"/>
      <c r="AB111" s="39"/>
      <c r="AC111" s="40"/>
      <c r="AD111" s="49">
        <f>Y111/(8760*Z111)</f>
        <v>0.13399504682300131</v>
      </c>
    </row>
    <row r="112" spans="1:30" x14ac:dyDescent="0.35">
      <c r="A112" s="7">
        <f t="shared" si="5"/>
        <v>1</v>
      </c>
      <c r="B112" s="5" t="s">
        <v>1022</v>
      </c>
      <c r="C112" s="6" t="s">
        <v>60</v>
      </c>
      <c r="D112" s="5" t="s">
        <v>1349</v>
      </c>
      <c r="E112" s="8">
        <v>210000928015</v>
      </c>
      <c r="F112" s="6" t="s">
        <v>61</v>
      </c>
      <c r="G112" s="5" t="s">
        <v>2458</v>
      </c>
      <c r="H112" s="24" t="str">
        <f>VLOOKUP(F112,'Direct Energy Data'!A:E,5,FALSE)</f>
        <v>44127-1350</v>
      </c>
      <c r="I112" s="24" t="s">
        <v>2303</v>
      </c>
      <c r="J112" s="25" t="s">
        <v>1350</v>
      </c>
      <c r="K112" s="26" t="s">
        <v>1053</v>
      </c>
      <c r="L112" s="33" t="s">
        <v>1351</v>
      </c>
      <c r="M112" s="5" t="s">
        <v>1352</v>
      </c>
      <c r="N112" s="5">
        <v>0</v>
      </c>
      <c r="O112" s="5" t="s">
        <v>1093</v>
      </c>
      <c r="P112" s="5" t="s">
        <v>1042</v>
      </c>
      <c r="Q112" s="24" t="s">
        <v>1094</v>
      </c>
      <c r="R112" s="7" t="str">
        <f>VLOOKUP(C112,'Internal Data'!A:G,4,FALSE)</f>
        <v>01</v>
      </c>
      <c r="S112" s="7" t="str">
        <f>VLOOKUP(C112,'Internal Data'!A:G,5,FALSE)</f>
        <v>001</v>
      </c>
      <c r="T112" s="7">
        <f>VLOOKUP(C112,'Internal Data'!A:G,6,FALSE)</f>
        <v>7012</v>
      </c>
      <c r="U112" s="94" t="str">
        <f>VLOOKUP(C112,'Internal Data'!A:G,7,FALSE)</f>
        <v>05</v>
      </c>
      <c r="V112" s="92" t="str">
        <f>VLOOKUP(C112,'Direct Energy Data'!B:F,5,FALSE)</f>
        <v>CE-POLSD</v>
      </c>
      <c r="W112" s="47" t="str">
        <f>VLOOKUP(V112,'EnergyCAP Data'!K:L,2,FALSE)</f>
        <v>CE POL DS</v>
      </c>
      <c r="X112" s="48">
        <f>VLOOKUP(F112,'Direct Energy Data'!A:C,3,FALSE)</f>
        <v>10428</v>
      </c>
      <c r="Y112" s="48">
        <f>VLOOKUP(C112,'EnergyCAP Data'!A:B,2,FALSE)</f>
        <v>11376</v>
      </c>
      <c r="Z112" s="48">
        <f>VLOOKUP(C112,'EnergyCAP Data'!N:O,2,FALSE)</f>
        <v>0</v>
      </c>
      <c r="AA112" s="39"/>
      <c r="AB112" s="39"/>
      <c r="AC112" s="40"/>
      <c r="AD112" s="49" t="s">
        <v>2821</v>
      </c>
    </row>
    <row r="113" spans="1:30" x14ac:dyDescent="0.35">
      <c r="A113" s="7">
        <f t="shared" si="5"/>
        <v>1</v>
      </c>
      <c r="B113" s="5" t="s">
        <v>1022</v>
      </c>
      <c r="C113" s="6" t="s">
        <v>111</v>
      </c>
      <c r="D113" s="5" t="s">
        <v>1353</v>
      </c>
      <c r="E113" s="8">
        <v>210000928015</v>
      </c>
      <c r="F113" s="6" t="s">
        <v>112</v>
      </c>
      <c r="G113" s="5" t="s">
        <v>2459</v>
      </c>
      <c r="H113" s="24">
        <f>VLOOKUP(F113,'Direct Energy Data'!A:E,5,FALSE)</f>
        <v>44128</v>
      </c>
      <c r="I113" s="24" t="s">
        <v>2303</v>
      </c>
      <c r="J113" s="25" t="s">
        <v>1354</v>
      </c>
      <c r="K113" s="26" t="s">
        <v>1053</v>
      </c>
      <c r="L113" s="33" t="s">
        <v>1355</v>
      </c>
      <c r="M113" s="5" t="s">
        <v>1356</v>
      </c>
      <c r="N113" s="5">
        <v>1850</v>
      </c>
      <c r="O113" s="5" t="s">
        <v>1056</v>
      </c>
      <c r="P113" s="5" t="s">
        <v>1042</v>
      </c>
      <c r="Q113" s="24" t="s">
        <v>1094</v>
      </c>
      <c r="R113" s="7" t="str">
        <f>VLOOKUP(C113,'Internal Data'!A:G,4,FALSE)</f>
        <v>01</v>
      </c>
      <c r="S113" s="7" t="str">
        <f>VLOOKUP(C113,'Internal Data'!A:G,5,FALSE)</f>
        <v>001</v>
      </c>
      <c r="T113" s="7">
        <f>VLOOKUP(C113,'Internal Data'!A:G,6,FALSE)</f>
        <v>7012</v>
      </c>
      <c r="U113" s="94" t="str">
        <f>VLOOKUP(C113,'Internal Data'!A:G,7,FALSE)</f>
        <v>05</v>
      </c>
      <c r="V113" s="92" t="str">
        <f>VLOOKUP(C113,'Direct Energy Data'!B:F,5,FALSE)</f>
        <v>CE-POLSD</v>
      </c>
      <c r="W113" s="47" t="str">
        <f>VLOOKUP(V113,'EnergyCAP Data'!K:L,2,FALSE)</f>
        <v>CE POL DS</v>
      </c>
      <c r="X113" s="48">
        <f>VLOOKUP(F113,'Direct Energy Data'!A:C,3,FALSE)</f>
        <v>8965</v>
      </c>
      <c r="Y113" s="48">
        <f>VLOOKUP(C113,'EnergyCAP Data'!A:B,2,FALSE)</f>
        <v>9780</v>
      </c>
      <c r="Z113" s="48">
        <f>VLOOKUP(C113,'EnergyCAP Data'!N:O,2,FALSE)</f>
        <v>0</v>
      </c>
      <c r="AA113" s="39"/>
      <c r="AB113" s="39"/>
      <c r="AC113" s="40"/>
      <c r="AD113" s="49" t="s">
        <v>2821</v>
      </c>
    </row>
    <row r="114" spans="1:30" x14ac:dyDescent="0.35">
      <c r="A114" s="7">
        <f t="shared" si="5"/>
        <v>1</v>
      </c>
      <c r="B114" s="5" t="s">
        <v>1022</v>
      </c>
      <c r="C114" s="6" t="s">
        <v>334</v>
      </c>
      <c r="D114" s="5" t="s">
        <v>1428</v>
      </c>
      <c r="E114" s="8">
        <v>210000928007</v>
      </c>
      <c r="F114" s="6" t="s">
        <v>335</v>
      </c>
      <c r="G114" s="5" t="s">
        <v>2460</v>
      </c>
      <c r="H114" s="24">
        <f>VLOOKUP(F114,'Direct Energy Data'!A:E,5,FALSE)</f>
        <v>44103</v>
      </c>
      <c r="I114" s="24" t="s">
        <v>2303</v>
      </c>
      <c r="J114" s="25" t="s">
        <v>1430</v>
      </c>
      <c r="K114" s="26" t="s">
        <v>1272</v>
      </c>
      <c r="L114" s="33" t="s">
        <v>1273</v>
      </c>
      <c r="M114" s="5" t="s">
        <v>1429</v>
      </c>
      <c r="N114" s="5"/>
      <c r="O114" s="5" t="s">
        <v>1273</v>
      </c>
      <c r="P114" s="5" t="s">
        <v>1037</v>
      </c>
      <c r="Q114" s="24" t="s">
        <v>1033</v>
      </c>
      <c r="R114" s="7">
        <f>VLOOKUP(C114,'Internal Data'!A:G,4,FALSE)</f>
        <v>52</v>
      </c>
      <c r="S114" s="7" t="str">
        <f>VLOOKUP(C114,'Internal Data'!A:G,5,FALSE)</f>
        <v>001</v>
      </c>
      <c r="T114" s="7" t="str">
        <f>VLOOKUP(C114,'Internal Data'!A:G,6,FALSE)</f>
        <v>2002</v>
      </c>
      <c r="U114" s="94" t="str">
        <f>VLOOKUP(C114,'Internal Data'!A:G,7,FALSE)</f>
        <v>88</v>
      </c>
      <c r="V114" s="92" t="str">
        <f>VLOOKUP(C114,'Direct Energy Data'!B:F,5,FALSE)</f>
        <v>CE-GSD</v>
      </c>
      <c r="W114" s="47" t="str">
        <f>VLOOKUP(V114,'EnergyCAP Data'!K:L,2,FALSE)</f>
        <v>CE Gen Sec DS</v>
      </c>
      <c r="X114" s="48">
        <f>VLOOKUP(F114,'Direct Energy Data'!A:C,3,FALSE)</f>
        <v>9192</v>
      </c>
      <c r="Y114" s="48">
        <f>VLOOKUP(C114,'EnergyCAP Data'!A:B,2,FALSE)</f>
        <v>9962</v>
      </c>
      <c r="Z114" s="48">
        <f>VLOOKUP(C114,'EnergyCAP Data'!N:O,2,FALSE)</f>
        <v>5</v>
      </c>
      <c r="AA114" s="39"/>
      <c r="AB114" s="39"/>
      <c r="AC114" s="40"/>
      <c r="AD114" s="49">
        <f>Y114/(8760*Z114)</f>
        <v>0.22744292237442923</v>
      </c>
    </row>
    <row r="115" spans="1:30" x14ac:dyDescent="0.35">
      <c r="A115" s="7">
        <f t="shared" si="5"/>
        <v>1</v>
      </c>
      <c r="B115" s="5" t="s">
        <v>1022</v>
      </c>
      <c r="C115" s="6" t="s">
        <v>68</v>
      </c>
      <c r="D115" s="5" t="s">
        <v>1324</v>
      </c>
      <c r="E115" s="8">
        <v>210000928015</v>
      </c>
      <c r="F115" s="6" t="s">
        <v>69</v>
      </c>
      <c r="G115" s="5" t="s">
        <v>2421</v>
      </c>
      <c r="H115" s="24" t="str">
        <f>VLOOKUP(F115,'Direct Energy Data'!A:E,5,FALSE)</f>
        <v>44122-6202</v>
      </c>
      <c r="I115" s="24" t="s">
        <v>2303</v>
      </c>
      <c r="J115" s="25" t="s">
        <v>1360</v>
      </c>
      <c r="K115" s="26" t="s">
        <v>1157</v>
      </c>
      <c r="L115" s="33" t="s">
        <v>1212</v>
      </c>
      <c r="M115" s="5" t="s">
        <v>1213</v>
      </c>
      <c r="N115" s="5">
        <v>20264</v>
      </c>
      <c r="O115" s="5" t="s">
        <v>1159</v>
      </c>
      <c r="P115" s="5" t="s">
        <v>1042</v>
      </c>
      <c r="Q115" s="24" t="s">
        <v>1057</v>
      </c>
      <c r="R115" s="7" t="str">
        <f>VLOOKUP(C115,'Internal Data'!A:G,4,FALSE)</f>
        <v>01</v>
      </c>
      <c r="S115" s="7" t="str">
        <f>VLOOKUP(C115,'Internal Data'!A:G,5,FALSE)</f>
        <v>001</v>
      </c>
      <c r="T115" s="7">
        <f>VLOOKUP(C115,'Internal Data'!A:G,6,FALSE)</f>
        <v>7004</v>
      </c>
      <c r="U115" s="94" t="str">
        <f>VLOOKUP(C115,'Internal Data'!A:G,7,FALSE)</f>
        <v>06</v>
      </c>
      <c r="V115" s="92" t="str">
        <f>VLOOKUP(C115,'Direct Energy Data'!B:F,5,FALSE)</f>
        <v>CE-POLSD</v>
      </c>
      <c r="W115" s="47" t="str">
        <f>VLOOKUP(V115,'EnergyCAP Data'!K:L,2,FALSE)</f>
        <v>CE POL DS</v>
      </c>
      <c r="X115" s="48">
        <f>VLOOKUP(F115,'Direct Energy Data'!A:C,3,FALSE)</f>
        <v>8811</v>
      </c>
      <c r="Y115" s="48">
        <f>VLOOKUP(C115,'EnergyCAP Data'!A:B,2,FALSE)</f>
        <v>9612</v>
      </c>
      <c r="Z115" s="48">
        <f>VLOOKUP(C115,'EnergyCAP Data'!N:O,2,FALSE)</f>
        <v>0</v>
      </c>
      <c r="AA115" s="39"/>
      <c r="AB115" s="39"/>
      <c r="AC115" s="40"/>
      <c r="AD115" s="49" t="s">
        <v>2821</v>
      </c>
    </row>
    <row r="116" spans="1:30" x14ac:dyDescent="0.35">
      <c r="A116" s="7">
        <f t="shared" si="5"/>
        <v>1</v>
      </c>
      <c r="B116" s="5" t="s">
        <v>1022</v>
      </c>
      <c r="C116" s="6" t="s">
        <v>869</v>
      </c>
      <c r="D116" s="5" t="s">
        <v>1258</v>
      </c>
      <c r="E116" s="8">
        <v>210000928007</v>
      </c>
      <c r="F116" s="6" t="s">
        <v>870</v>
      </c>
      <c r="G116" s="5" t="s">
        <v>2461</v>
      </c>
      <c r="H116" s="24" t="str">
        <f>VLOOKUP(F116,'Direct Energy Data'!A:E,5,FALSE)</f>
        <v>44111-1331</v>
      </c>
      <c r="I116" s="24" t="s">
        <v>2303</v>
      </c>
      <c r="J116" s="25" t="s">
        <v>994</v>
      </c>
      <c r="K116" s="26" t="s">
        <v>1038</v>
      </c>
      <c r="L116" s="33" t="s">
        <v>1260</v>
      </c>
      <c r="M116" s="5" t="s">
        <v>1259</v>
      </c>
      <c r="N116" s="5"/>
      <c r="O116" s="5" t="s">
        <v>1038</v>
      </c>
      <c r="P116" s="5" t="s">
        <v>1042</v>
      </c>
      <c r="Q116" s="24" t="s">
        <v>1043</v>
      </c>
      <c r="R116" s="7">
        <f>VLOOKUP(C116,'Internal Data'!A:G,4,FALSE)</f>
        <v>58</v>
      </c>
      <c r="S116" s="7" t="str">
        <f>VLOOKUP(C116,'Internal Data'!A:G,5,FALSE)</f>
        <v>001</v>
      </c>
      <c r="T116" s="7">
        <f>VLOOKUP(C116,'Internal Data'!A:G,6,FALSE)</f>
        <v>2004</v>
      </c>
      <c r="U116" s="94">
        <f>VLOOKUP(C116,'Internal Data'!A:G,7,FALSE)</f>
        <v>70</v>
      </c>
      <c r="V116" s="92" t="str">
        <f>VLOOKUP(C116,'Direct Energy Data'!B:F,5,FALSE)</f>
        <v>CE-STLD</v>
      </c>
      <c r="W116" s="47" t="str">
        <f>VLOOKUP(V116,'EnergyCAP Data'!K:L,2,FALSE)</f>
        <v>CE Str Ltg DS</v>
      </c>
      <c r="X116" s="48">
        <f>VLOOKUP(F116,'Direct Energy Data'!A:C,3,FALSE)</f>
        <v>4790</v>
      </c>
      <c r="Y116" s="48">
        <f>VLOOKUP(C116,'EnergyCAP Data'!A:B,2,FALSE)</f>
        <v>0</v>
      </c>
      <c r="Z116" s="48">
        <f>VLOOKUP(C116,'EnergyCAP Data'!N:O,2,FALSE)</f>
        <v>0</v>
      </c>
      <c r="AA116" s="39"/>
      <c r="AB116" s="39"/>
      <c r="AC116" s="40"/>
      <c r="AD116" s="49" t="s">
        <v>2821</v>
      </c>
    </row>
    <row r="117" spans="1:30" x14ac:dyDescent="0.35">
      <c r="A117" s="7">
        <f t="shared" si="5"/>
        <v>1</v>
      </c>
      <c r="B117" s="5" t="s">
        <v>1022</v>
      </c>
      <c r="C117" s="6" t="s">
        <v>184</v>
      </c>
      <c r="D117" s="5" t="s">
        <v>1080</v>
      </c>
      <c r="E117" s="8">
        <v>210000928015</v>
      </c>
      <c r="F117" s="6" t="s">
        <v>185</v>
      </c>
      <c r="G117" s="5" t="s">
        <v>2377</v>
      </c>
      <c r="H117" s="24" t="str">
        <f>VLOOKUP(F117,'Direct Energy Data'!A:E,5,FALSE)</f>
        <v>44105-3224</v>
      </c>
      <c r="I117" s="24" t="s">
        <v>2303</v>
      </c>
      <c r="J117" s="25" t="s">
        <v>2331</v>
      </c>
      <c r="K117" s="26" t="s">
        <v>1025</v>
      </c>
      <c r="L117" s="33" t="s">
        <v>1082</v>
      </c>
      <c r="M117" s="5" t="s">
        <v>1083</v>
      </c>
      <c r="N117" s="5">
        <v>195206</v>
      </c>
      <c r="O117" s="5" t="s">
        <v>1084</v>
      </c>
      <c r="P117" s="5" t="s">
        <v>1037</v>
      </c>
      <c r="Q117" s="24" t="s">
        <v>1033</v>
      </c>
      <c r="R117" s="7">
        <f>VLOOKUP(C117,'Internal Data'!A:G,4,FALSE)</f>
        <v>52</v>
      </c>
      <c r="S117" s="7" t="str">
        <f>VLOOKUP(C117,'Internal Data'!A:G,5,FALSE)</f>
        <v>001</v>
      </c>
      <c r="T117" s="7" t="str">
        <f>VLOOKUP(C117,'Internal Data'!A:G,6,FALSE)</f>
        <v>2002</v>
      </c>
      <c r="U117" s="94" t="str">
        <f>VLOOKUP(C117,'Internal Data'!A:G,7,FALSE)</f>
        <v>88</v>
      </c>
      <c r="V117" s="92" t="str">
        <f>VLOOKUP(C117,'Direct Energy Data'!B:F,5,FALSE)</f>
        <v>CE-GSD</v>
      </c>
      <c r="W117" s="47" t="str">
        <f>VLOOKUP(V117,'EnergyCAP Data'!K:L,2,FALSE)</f>
        <v>CE Gen Sec DS</v>
      </c>
      <c r="X117" s="48">
        <f>VLOOKUP(F117,'Direct Energy Data'!A:C,3,FALSE)</f>
        <v>8211</v>
      </c>
      <c r="Y117" s="48">
        <f>VLOOKUP(C117,'EnergyCAP Data'!A:B,2,FALSE)</f>
        <v>7945</v>
      </c>
      <c r="Z117" s="48">
        <f>VLOOKUP(C117,'EnergyCAP Data'!N:O,2,FALSE)</f>
        <v>5.6</v>
      </c>
      <c r="AA117" s="39"/>
      <c r="AB117" s="39"/>
      <c r="AC117" s="40"/>
      <c r="AD117" s="49">
        <f>Y117/(8760*Z117)</f>
        <v>0.16195776255707764</v>
      </c>
    </row>
    <row r="118" spans="1:30" x14ac:dyDescent="0.35">
      <c r="A118" s="7">
        <f t="shared" si="5"/>
        <v>1</v>
      </c>
      <c r="B118" s="5" t="s">
        <v>1022</v>
      </c>
      <c r="C118" s="6" t="s">
        <v>154</v>
      </c>
      <c r="D118" s="5" t="s">
        <v>1377</v>
      </c>
      <c r="E118" s="8">
        <v>210000928015</v>
      </c>
      <c r="F118" s="6" t="s">
        <v>155</v>
      </c>
      <c r="G118" s="5" t="s">
        <v>2462</v>
      </c>
      <c r="H118" s="24">
        <f>VLOOKUP(F118,'Direct Energy Data'!A:E,5,FALSE)</f>
        <v>44127</v>
      </c>
      <c r="I118" s="24" t="s">
        <v>2303</v>
      </c>
      <c r="J118" s="25" t="s">
        <v>1512</v>
      </c>
      <c r="K118" s="26" t="s">
        <v>1053</v>
      </c>
      <c r="L118" s="33" t="s">
        <v>1379</v>
      </c>
      <c r="M118" s="5" t="s">
        <v>1380</v>
      </c>
      <c r="N118" s="5">
        <v>0</v>
      </c>
      <c r="O118" s="5" t="s">
        <v>1330</v>
      </c>
      <c r="P118" s="5" t="s">
        <v>1042</v>
      </c>
      <c r="Q118" s="24" t="s">
        <v>1094</v>
      </c>
      <c r="R118" s="7" t="str">
        <f>VLOOKUP(C118,'Internal Data'!A:G,4,FALSE)</f>
        <v>01</v>
      </c>
      <c r="S118" s="7" t="str">
        <f>VLOOKUP(C118,'Internal Data'!A:G,5,FALSE)</f>
        <v>001</v>
      </c>
      <c r="T118" s="7">
        <f>VLOOKUP(C118,'Internal Data'!A:G,6,FALSE)</f>
        <v>7012</v>
      </c>
      <c r="U118" s="94" t="str">
        <f>VLOOKUP(C118,'Internal Data'!A:G,7,FALSE)</f>
        <v>05</v>
      </c>
      <c r="V118" s="92" t="str">
        <f>VLOOKUP(C118,'Direct Energy Data'!B:F,5,FALSE)</f>
        <v>CE-POLSD</v>
      </c>
      <c r="W118" s="47" t="str">
        <f>VLOOKUP(V118,'EnergyCAP Data'!K:L,2,FALSE)</f>
        <v>CE POL DS</v>
      </c>
      <c r="X118" s="48">
        <f>VLOOKUP(F118,'Direct Energy Data'!A:C,3,FALSE)</f>
        <v>7172</v>
      </c>
      <c r="Y118" s="48">
        <f>VLOOKUP(C118,'EnergyCAP Data'!A:B,2,FALSE)</f>
        <v>7824</v>
      </c>
      <c r="Z118" s="48">
        <f>VLOOKUP(C118,'EnergyCAP Data'!N:O,2,FALSE)</f>
        <v>0</v>
      </c>
      <c r="AA118" s="39"/>
      <c r="AB118" s="39"/>
      <c r="AC118" s="40"/>
      <c r="AD118" s="49" t="s">
        <v>2821</v>
      </c>
    </row>
    <row r="119" spans="1:30" x14ac:dyDescent="0.35">
      <c r="A119" s="7">
        <f t="shared" si="5"/>
        <v>1</v>
      </c>
      <c r="B119" s="5" t="s">
        <v>1022</v>
      </c>
      <c r="C119" s="6" t="s">
        <v>228</v>
      </c>
      <c r="D119" s="5" t="s">
        <v>1412</v>
      </c>
      <c r="E119" s="8">
        <v>210000928007</v>
      </c>
      <c r="F119" s="6" t="s">
        <v>229</v>
      </c>
      <c r="G119" s="5" t="s">
        <v>2463</v>
      </c>
      <c r="H119" s="24" t="str">
        <f>VLOOKUP(F119,'Direct Energy Data'!A:E,5,FALSE)</f>
        <v>44108-1355</v>
      </c>
      <c r="I119" s="24" t="s">
        <v>2303</v>
      </c>
      <c r="J119" s="25" t="s">
        <v>1413</v>
      </c>
      <c r="K119" s="26" t="s">
        <v>1053</v>
      </c>
      <c r="L119" s="33" t="s">
        <v>1414</v>
      </c>
      <c r="M119" s="5" t="s">
        <v>1415</v>
      </c>
      <c r="N119" s="5">
        <v>24000</v>
      </c>
      <c r="O119" s="5" t="s">
        <v>1084</v>
      </c>
      <c r="P119" s="5" t="s">
        <v>1042</v>
      </c>
      <c r="Q119" s="24" t="s">
        <v>1416</v>
      </c>
      <c r="R119" s="7">
        <f>VLOOKUP(C119,'Internal Data'!A:G,4,FALSE)</f>
        <v>11</v>
      </c>
      <c r="S119" s="7">
        <f>VLOOKUP(C119,'Internal Data'!A:G,5,FALSE)</f>
        <v>401</v>
      </c>
      <c r="T119" s="7">
        <f>VLOOKUP(C119,'Internal Data'!A:G,6,FALSE)</f>
        <v>7016</v>
      </c>
      <c r="U119" s="94" t="str">
        <f>VLOOKUP(C119,'Internal Data'!A:G,7,FALSE)</f>
        <v>01</v>
      </c>
      <c r="V119" s="92" t="str">
        <f>VLOOKUP(C119,'Direct Energy Data'!B:F,5,FALSE)</f>
        <v>CE-POLSD</v>
      </c>
      <c r="W119" s="47" t="str">
        <f>VLOOKUP(V119,'EnergyCAP Data'!K:L,2,FALSE)</f>
        <v>CE POL DS</v>
      </c>
      <c r="X119" s="48">
        <f>VLOOKUP(F119,'Direct Energy Data'!A:C,3,FALSE)</f>
        <v>8476</v>
      </c>
      <c r="Y119" s="48">
        <f>VLOOKUP(C119,'EnergyCAP Data'!A:B,2,FALSE)</f>
        <v>7824</v>
      </c>
      <c r="Z119" s="48">
        <f>VLOOKUP(C119,'EnergyCAP Data'!N:O,2,FALSE)</f>
        <v>0</v>
      </c>
      <c r="AA119" s="39"/>
      <c r="AB119" s="39"/>
      <c r="AC119" s="40"/>
      <c r="AD119" s="49" t="s">
        <v>2821</v>
      </c>
    </row>
    <row r="120" spans="1:30" x14ac:dyDescent="0.35">
      <c r="A120" s="7">
        <f t="shared" si="5"/>
        <v>1</v>
      </c>
      <c r="B120" s="5" t="s">
        <v>1022</v>
      </c>
      <c r="C120" s="6" t="s">
        <v>531</v>
      </c>
      <c r="D120" s="5" t="s">
        <v>1249</v>
      </c>
      <c r="E120" s="8">
        <v>210000928015</v>
      </c>
      <c r="F120" s="6" t="s">
        <v>532</v>
      </c>
      <c r="G120" s="5" t="s">
        <v>2464</v>
      </c>
      <c r="H120" s="24" t="str">
        <f>VLOOKUP(F120,'Direct Energy Data'!A:E,5,FALSE)</f>
        <v>44105-3732</v>
      </c>
      <c r="I120" s="24" t="s">
        <v>2303</v>
      </c>
      <c r="J120" s="25" t="s">
        <v>2352</v>
      </c>
      <c r="K120" s="26" t="s">
        <v>1090</v>
      </c>
      <c r="L120" s="33" t="s">
        <v>1250</v>
      </c>
      <c r="M120" s="5" t="s">
        <v>1251</v>
      </c>
      <c r="N120" s="5">
        <v>1600</v>
      </c>
      <c r="O120" s="5" t="s">
        <v>1056</v>
      </c>
      <c r="P120" s="5" t="s">
        <v>1042</v>
      </c>
      <c r="Q120" s="24" t="s">
        <v>1057</v>
      </c>
      <c r="R120" s="7" t="str">
        <f>VLOOKUP(C120,'Internal Data'!A:G,4,FALSE)</f>
        <v>01</v>
      </c>
      <c r="S120" s="7" t="str">
        <f>VLOOKUP(C120,'Internal Data'!A:G,5,FALSE)</f>
        <v>001</v>
      </c>
      <c r="T120" s="7">
        <f>VLOOKUP(C120,'Internal Data'!A:G,6,FALSE)</f>
        <v>7004</v>
      </c>
      <c r="U120" s="94" t="str">
        <f>VLOOKUP(C120,'Internal Data'!A:G,7,FALSE)</f>
        <v>04</v>
      </c>
      <c r="V120" s="92" t="str">
        <f>VLOOKUP(C120,'Direct Energy Data'!B:F,5,FALSE)</f>
        <v>CE-GSD</v>
      </c>
      <c r="W120" s="47" t="str">
        <f>VLOOKUP(V120,'EnergyCAP Data'!K:L,2,FALSE)</f>
        <v>CE Gen Sec DS</v>
      </c>
      <c r="X120" s="48">
        <f>VLOOKUP(F120,'Direct Energy Data'!A:C,3,FALSE)</f>
        <v>12343</v>
      </c>
      <c r="Y120" s="48">
        <f>VLOOKUP(C120,'EnergyCAP Data'!A:B,2,FALSE)</f>
        <v>10819</v>
      </c>
      <c r="Z120" s="48">
        <f>VLOOKUP(C120,'EnergyCAP Data'!N:O,2,FALSE)</f>
        <v>12.3</v>
      </c>
      <c r="AA120" s="39"/>
      <c r="AB120" s="39"/>
      <c r="AC120" s="40"/>
      <c r="AD120" s="49">
        <f>Y120/(8760*Z120)</f>
        <v>0.10041021643093143</v>
      </c>
    </row>
    <row r="121" spans="1:30" x14ac:dyDescent="0.35">
      <c r="A121" s="7">
        <f t="shared" si="5"/>
        <v>1</v>
      </c>
      <c r="B121" s="9" t="s">
        <v>1022</v>
      </c>
      <c r="C121" s="10" t="s">
        <v>19</v>
      </c>
      <c r="D121" s="9" t="s">
        <v>1394</v>
      </c>
      <c r="E121" s="11" t="s">
        <v>1023</v>
      </c>
      <c r="F121" s="10" t="s">
        <v>20</v>
      </c>
      <c r="G121" s="9" t="s">
        <v>2465</v>
      </c>
      <c r="H121" s="24" t="str">
        <f>VLOOKUP(F121,'Direct Energy Data'!A:E,5,FALSE)</f>
        <v>44107-6128</v>
      </c>
      <c r="I121" s="24" t="s">
        <v>2302</v>
      </c>
      <c r="J121" s="25" t="s">
        <v>2318</v>
      </c>
      <c r="K121" s="27" t="s">
        <v>1038</v>
      </c>
      <c r="L121" s="34" t="s">
        <v>1260</v>
      </c>
      <c r="M121" s="9" t="s">
        <v>1395</v>
      </c>
      <c r="N121" s="9"/>
      <c r="O121" s="9" t="s">
        <v>1041</v>
      </c>
      <c r="P121" s="9" t="s">
        <v>1042</v>
      </c>
      <c r="Q121" s="91" t="s">
        <v>1043</v>
      </c>
      <c r="R121" s="7" t="str">
        <f>VLOOKUP(C121,'Internal Data'!A:G,4,FALSE)</f>
        <v>58</v>
      </c>
      <c r="S121" s="7" t="str">
        <f>VLOOKUP(C121,'Internal Data'!A:G,5,FALSE)</f>
        <v>001</v>
      </c>
      <c r="T121" s="7">
        <f>VLOOKUP(C121,'Internal Data'!A:G,6,FALSE)</f>
        <v>2004</v>
      </c>
      <c r="U121" s="94">
        <f>VLOOKUP(C121,'Internal Data'!A:G,7,FALSE)</f>
        <v>70</v>
      </c>
      <c r="V121" s="92" t="str">
        <f>VLOOKUP(C121,'Direct Energy Data'!B:F,5,FALSE)</f>
        <v>CE-STLD</v>
      </c>
      <c r="W121" s="47" t="str">
        <f>VLOOKUP(V121,'EnergyCAP Data'!K:L,2,FALSE)</f>
        <v>CE Str Ltg DS</v>
      </c>
      <c r="X121" s="48">
        <f>VLOOKUP(F121,'Direct Energy Data'!A:C,3,FALSE)</f>
        <v>5102</v>
      </c>
      <c r="Y121" s="48">
        <f>VLOOKUP(C121,'EnergyCAP Data'!A:B,2,FALSE)</f>
        <v>3786</v>
      </c>
      <c r="Z121" s="48"/>
      <c r="AA121" s="39"/>
      <c r="AB121" s="39"/>
      <c r="AC121" s="40"/>
      <c r="AD121" s="49" t="s">
        <v>2821</v>
      </c>
    </row>
    <row r="122" spans="1:30" x14ac:dyDescent="0.35">
      <c r="A122" s="7">
        <f t="shared" si="5"/>
        <v>1</v>
      </c>
      <c r="B122" s="5" t="s">
        <v>1022</v>
      </c>
      <c r="C122" s="6" t="s">
        <v>72</v>
      </c>
      <c r="D122" s="5" t="s">
        <v>1389</v>
      </c>
      <c r="E122" s="8">
        <v>210000928015</v>
      </c>
      <c r="F122" s="6" t="s">
        <v>73</v>
      </c>
      <c r="G122" s="5" t="s">
        <v>2466</v>
      </c>
      <c r="H122" s="24" t="str">
        <f>VLOOKUP(F122,'Direct Energy Data'!A:E,5,FALSE)</f>
        <v>44129-1523</v>
      </c>
      <c r="I122" s="24" t="s">
        <v>2303</v>
      </c>
      <c r="J122" s="25" t="s">
        <v>1390</v>
      </c>
      <c r="K122" s="26" t="s">
        <v>1038</v>
      </c>
      <c r="L122" s="33" t="s">
        <v>1391</v>
      </c>
      <c r="M122" s="5" t="s">
        <v>1392</v>
      </c>
      <c r="N122" s="5">
        <v>1123</v>
      </c>
      <c r="O122" s="5" t="s">
        <v>1207</v>
      </c>
      <c r="P122" s="5" t="s">
        <v>1037</v>
      </c>
      <c r="Q122" s="24" t="s">
        <v>1033</v>
      </c>
      <c r="R122" s="7">
        <f>VLOOKUP(C122,'Internal Data'!A:G,4,FALSE)</f>
        <v>52</v>
      </c>
      <c r="S122" s="7" t="str">
        <f>VLOOKUP(C122,'Internal Data'!A:G,5,FALSE)</f>
        <v>001</v>
      </c>
      <c r="T122" s="7" t="str">
        <f>VLOOKUP(C122,'Internal Data'!A:G,6,FALSE)</f>
        <v>2002</v>
      </c>
      <c r="U122" s="94" t="str">
        <f>VLOOKUP(C122,'Internal Data'!A:G,7,FALSE)</f>
        <v>11</v>
      </c>
      <c r="V122" s="92" t="str">
        <f>VLOOKUP(C122,'Direct Energy Data'!B:F,5,FALSE)</f>
        <v>CE-GSD</v>
      </c>
      <c r="W122" s="47" t="str">
        <f>VLOOKUP(V122,'EnergyCAP Data'!K:L,2,FALSE)</f>
        <v>CE Gen Sec DS</v>
      </c>
      <c r="X122" s="48">
        <f>VLOOKUP(F122,'Direct Energy Data'!A:C,3,FALSE)</f>
        <v>5781</v>
      </c>
      <c r="Y122" s="48">
        <f>VLOOKUP(C122,'EnergyCAP Data'!A:B,2,FALSE)</f>
        <v>5327</v>
      </c>
      <c r="Z122" s="48">
        <f>VLOOKUP(C122,'EnergyCAP Data'!N:O,2,FALSE)</f>
        <v>5</v>
      </c>
      <c r="AA122" s="39"/>
      <c r="AB122" s="39"/>
      <c r="AC122" s="40"/>
      <c r="AD122" s="49">
        <f>Y122/(8760*Z122)</f>
        <v>0.12162100456621004</v>
      </c>
    </row>
    <row r="123" spans="1:30" x14ac:dyDescent="0.35">
      <c r="A123" s="7">
        <f t="shared" si="5"/>
        <v>1</v>
      </c>
      <c r="B123" s="5" t="s">
        <v>1022</v>
      </c>
      <c r="C123" s="6" t="s">
        <v>280</v>
      </c>
      <c r="D123" s="5" t="s">
        <v>1498</v>
      </c>
      <c r="E123" s="8">
        <v>210000928007</v>
      </c>
      <c r="F123" s="6" t="s">
        <v>281</v>
      </c>
      <c r="G123" s="5" t="s">
        <v>2467</v>
      </c>
      <c r="H123" s="24">
        <f>VLOOKUP(F123,'Direct Energy Data'!A:E,5,FALSE)</f>
        <v>44135</v>
      </c>
      <c r="I123" s="24" t="s">
        <v>2303</v>
      </c>
      <c r="J123" s="25" t="e">
        <v>#N/A</v>
      </c>
      <c r="K123" s="26" t="s">
        <v>1090</v>
      </c>
      <c r="L123" s="33" t="s">
        <v>1500</v>
      </c>
      <c r="M123" s="5" t="s">
        <v>1499</v>
      </c>
      <c r="N123" s="5">
        <v>0</v>
      </c>
      <c r="O123" s="5" t="s">
        <v>1093</v>
      </c>
      <c r="P123" s="5" t="s">
        <v>1042</v>
      </c>
      <c r="Q123" s="24" t="s">
        <v>1094</v>
      </c>
      <c r="R123" s="7" t="str">
        <f>VLOOKUP(C123,'Internal Data'!A:G,4,FALSE)</f>
        <v>01</v>
      </c>
      <c r="S123" s="7" t="str">
        <f>VLOOKUP(C123,'Internal Data'!A:G,5,FALSE)</f>
        <v>001</v>
      </c>
      <c r="T123" s="7">
        <f>VLOOKUP(C123,'Internal Data'!A:G,6,FALSE)</f>
        <v>7012</v>
      </c>
      <c r="U123" s="94" t="str">
        <f>VLOOKUP(C123,'Internal Data'!A:G,7,FALSE)</f>
        <v>00</v>
      </c>
      <c r="V123" s="92" t="str">
        <f>VLOOKUP(C123,'Direct Energy Data'!B:F,5,FALSE)</f>
        <v>CE-GSD</v>
      </c>
      <c r="W123" s="47" t="str">
        <f>VLOOKUP(V123,'EnergyCAP Data'!K:L,2,FALSE)</f>
        <v>CE Gen Sec DS</v>
      </c>
      <c r="X123" s="48">
        <f>VLOOKUP(F123,'Direct Energy Data'!A:C,3,FALSE)</f>
        <v>8862</v>
      </c>
      <c r="Y123" s="48">
        <f>VLOOKUP(C123,'EnergyCAP Data'!A:B,2,FALSE)</f>
        <v>8960</v>
      </c>
      <c r="Z123" s="48">
        <f>VLOOKUP(C123,'EnergyCAP Data'!N:O,2,FALSE)</f>
        <v>8.8000000000000007</v>
      </c>
      <c r="AA123" s="39"/>
      <c r="AB123" s="39"/>
      <c r="AC123" s="40"/>
      <c r="AD123" s="49">
        <f>Y123/(8760*Z123)</f>
        <v>0.11623080116230801</v>
      </c>
    </row>
    <row r="124" spans="1:30" x14ac:dyDescent="0.35">
      <c r="A124" s="7">
        <f t="shared" si="5"/>
        <v>1</v>
      </c>
      <c r="B124" s="5" t="s">
        <v>1022</v>
      </c>
      <c r="C124" s="6" t="s">
        <v>192</v>
      </c>
      <c r="D124" s="5" t="s">
        <v>1234</v>
      </c>
      <c r="E124" s="8">
        <v>210000928015</v>
      </c>
      <c r="F124" s="6" t="s">
        <v>193</v>
      </c>
      <c r="G124" s="5" t="s">
        <v>2468</v>
      </c>
      <c r="H124" s="24">
        <f>VLOOKUP(F124,'Direct Energy Data'!A:E,5,FALSE)</f>
        <v>44111</v>
      </c>
      <c r="I124" s="24" t="s">
        <v>2303</v>
      </c>
      <c r="J124" s="25" t="s">
        <v>1235</v>
      </c>
      <c r="K124" s="26" t="s">
        <v>1053</v>
      </c>
      <c r="L124" s="33" t="s">
        <v>1236</v>
      </c>
      <c r="M124" s="5" t="s">
        <v>1237</v>
      </c>
      <c r="N124" s="5">
        <v>0</v>
      </c>
      <c r="O124" s="5" t="s">
        <v>1093</v>
      </c>
      <c r="P124" s="5" t="s">
        <v>1042</v>
      </c>
      <c r="Q124" s="24" t="s">
        <v>1094</v>
      </c>
      <c r="R124" s="7" t="str">
        <f>VLOOKUP(C124,'Internal Data'!A:G,4,FALSE)</f>
        <v>01</v>
      </c>
      <c r="S124" s="7" t="str">
        <f>VLOOKUP(C124,'Internal Data'!A:G,5,FALSE)</f>
        <v>001</v>
      </c>
      <c r="T124" s="7">
        <f>VLOOKUP(C124,'Internal Data'!A:G,6,FALSE)</f>
        <v>7004</v>
      </c>
      <c r="U124" s="94" t="str">
        <f>VLOOKUP(C124,'Internal Data'!A:G,7,FALSE)</f>
        <v>04</v>
      </c>
      <c r="V124" s="92" t="str">
        <f>VLOOKUP(C124,'Direct Energy Data'!B:F,5,FALSE)</f>
        <v>CE-POLSD</v>
      </c>
      <c r="W124" s="47" t="str">
        <f>VLOOKUP(V124,'EnergyCAP Data'!K:L,2,FALSE)</f>
        <v>CE POL DS</v>
      </c>
      <c r="X124" s="48">
        <f>VLOOKUP(F124,'Direct Energy Data'!A:C,3,FALSE)</f>
        <v>5775</v>
      </c>
      <c r="Y124" s="48">
        <f>VLOOKUP(C124,'EnergyCAP Data'!A:B,2,FALSE)</f>
        <v>6300</v>
      </c>
      <c r="Z124" s="48">
        <f>VLOOKUP(C124,'EnergyCAP Data'!N:O,2,FALSE)</f>
        <v>0</v>
      </c>
      <c r="AA124" s="39"/>
      <c r="AB124" s="39"/>
      <c r="AC124" s="40"/>
      <c r="AD124" s="49" t="s">
        <v>2821</v>
      </c>
    </row>
    <row r="125" spans="1:30" x14ac:dyDescent="0.35">
      <c r="A125" s="7">
        <f t="shared" si="5"/>
        <v>1</v>
      </c>
      <c r="B125" s="5" t="s">
        <v>1022</v>
      </c>
      <c r="C125" s="6" t="s">
        <v>782</v>
      </c>
      <c r="D125" s="5" t="s">
        <v>1793</v>
      </c>
      <c r="E125" s="8">
        <v>210000928007</v>
      </c>
      <c r="F125" s="6" t="s">
        <v>783</v>
      </c>
      <c r="G125" s="5" t="s">
        <v>2469</v>
      </c>
      <c r="H125" s="24">
        <f>VLOOKUP(F125,'Direct Energy Data'!A:E,5,FALSE)</f>
        <v>44106</v>
      </c>
      <c r="I125" s="24" t="s">
        <v>2303</v>
      </c>
      <c r="J125" s="25" t="s">
        <v>987</v>
      </c>
      <c r="K125" s="26" t="s">
        <v>1272</v>
      </c>
      <c r="L125" s="33" t="s">
        <v>1273</v>
      </c>
      <c r="M125" s="5" t="s">
        <v>1794</v>
      </c>
      <c r="N125" s="5"/>
      <c r="O125" s="5" t="s">
        <v>1273</v>
      </c>
      <c r="P125" s="5" t="s">
        <v>1037</v>
      </c>
      <c r="Q125" s="24" t="s">
        <v>1033</v>
      </c>
      <c r="R125" s="7">
        <f>VLOOKUP(C125,'Internal Data'!A:G,4,FALSE)</f>
        <v>52</v>
      </c>
      <c r="S125" s="7" t="str">
        <f>VLOOKUP(C125,'Internal Data'!A:G,5,FALSE)</f>
        <v>001</v>
      </c>
      <c r="T125" s="7">
        <f>VLOOKUP(C125,'Internal Data'!A:G,6,FALSE)</f>
        <v>2002</v>
      </c>
      <c r="U125" s="94">
        <f>VLOOKUP(C125,'Internal Data'!A:G,7,FALSE)</f>
        <v>55</v>
      </c>
      <c r="V125" s="92" t="str">
        <f>VLOOKUP(C125,'Direct Energy Data'!B:F,5,FALSE)</f>
        <v>CE-GSD</v>
      </c>
      <c r="W125" s="47" t="str">
        <f>VLOOKUP(V125,'EnergyCAP Data'!K:L,2,FALSE)</f>
        <v>CE Gen Sec DS</v>
      </c>
      <c r="X125" s="48">
        <f>VLOOKUP(F125,'Direct Energy Data'!A:C,3,FALSE)</f>
        <v>6506</v>
      </c>
      <c r="Y125" s="48">
        <f>VLOOKUP(C125,'EnergyCAP Data'!A:B,2,FALSE)</f>
        <v>7513</v>
      </c>
      <c r="Z125" s="48">
        <f>VLOOKUP(C125,'EnergyCAP Data'!N:O,2,FALSE)</f>
        <v>5</v>
      </c>
      <c r="AA125" s="39"/>
      <c r="AB125" s="39"/>
      <c r="AC125" s="40"/>
      <c r="AD125" s="49">
        <f>Y125/(8760*Z125)</f>
        <v>0.17152968036529681</v>
      </c>
    </row>
    <row r="126" spans="1:30" x14ac:dyDescent="0.35">
      <c r="A126" s="7">
        <f t="shared" si="5"/>
        <v>1</v>
      </c>
      <c r="B126" s="5" t="s">
        <v>1022</v>
      </c>
      <c r="C126" s="6" t="s">
        <v>871</v>
      </c>
      <c r="D126" s="5" t="s">
        <v>1803</v>
      </c>
      <c r="E126" s="8">
        <v>210000928007</v>
      </c>
      <c r="F126" s="6" t="s">
        <v>872</v>
      </c>
      <c r="G126" s="5" t="s">
        <v>2470</v>
      </c>
      <c r="H126" s="24" t="str">
        <f>VLOOKUP(F126,'Direct Energy Data'!A:E,5,FALSE)</f>
        <v>44111-1460</v>
      </c>
      <c r="I126" s="24" t="s">
        <v>2303</v>
      </c>
      <c r="J126" s="25" t="s">
        <v>995</v>
      </c>
      <c r="K126" s="26" t="s">
        <v>1038</v>
      </c>
      <c r="L126" s="33" t="s">
        <v>1260</v>
      </c>
      <c r="M126" s="5" t="s">
        <v>1804</v>
      </c>
      <c r="N126" s="5"/>
      <c r="O126" s="5" t="s">
        <v>1038</v>
      </c>
      <c r="P126" s="5" t="s">
        <v>1042</v>
      </c>
      <c r="Q126" s="24" t="s">
        <v>1043</v>
      </c>
      <c r="R126" s="7">
        <f>VLOOKUP(C126,'Internal Data'!A:G,4,FALSE)</f>
        <v>58</v>
      </c>
      <c r="S126" s="7" t="str">
        <f>VLOOKUP(C126,'Internal Data'!A:G,5,FALSE)</f>
        <v>001</v>
      </c>
      <c r="T126" s="7">
        <f>VLOOKUP(C126,'Internal Data'!A:G,6,FALSE)</f>
        <v>2004</v>
      </c>
      <c r="U126" s="94">
        <f>VLOOKUP(C126,'Internal Data'!A:G,7,FALSE)</f>
        <v>70</v>
      </c>
      <c r="V126" s="92" t="str">
        <f>VLOOKUP(C126,'Direct Energy Data'!B:F,5,FALSE)</f>
        <v>CE-STLD</v>
      </c>
      <c r="W126" s="47" t="str">
        <f>VLOOKUP(V126,'EnergyCAP Data'!K:L,2,FALSE)</f>
        <v>CE Str Ltg DS</v>
      </c>
      <c r="X126" s="48">
        <f>VLOOKUP(F126,'Direct Energy Data'!A:C,3,FALSE)</f>
        <v>5487</v>
      </c>
      <c r="Y126" s="48">
        <f>VLOOKUP(C126,'EnergyCAP Data'!A:B,2,FALSE)</f>
        <v>5373</v>
      </c>
      <c r="Z126" s="48">
        <f>VLOOKUP(C126,'EnergyCAP Data'!N:O,2,FALSE)</f>
        <v>0</v>
      </c>
      <c r="AA126" s="39"/>
      <c r="AB126" s="39"/>
      <c r="AC126" s="40"/>
      <c r="AD126" s="49" t="s">
        <v>2821</v>
      </c>
    </row>
    <row r="127" spans="1:30" x14ac:dyDescent="0.35">
      <c r="A127" s="7">
        <f t="shared" si="5"/>
        <v>1</v>
      </c>
      <c r="B127" s="5" t="s">
        <v>1022</v>
      </c>
      <c r="C127" s="6" t="s">
        <v>88</v>
      </c>
      <c r="D127" s="5" t="s">
        <v>1399</v>
      </c>
      <c r="E127" s="8">
        <v>210000928015</v>
      </c>
      <c r="F127" s="6" t="s">
        <v>89</v>
      </c>
      <c r="G127" s="5" t="s">
        <v>2471</v>
      </c>
      <c r="H127" s="24">
        <f>VLOOKUP(F127,'Direct Energy Data'!A:E,5,FALSE)</f>
        <v>44115</v>
      </c>
      <c r="I127" s="24" t="s">
        <v>2303</v>
      </c>
      <c r="J127" s="25" t="s">
        <v>1400</v>
      </c>
      <c r="K127" s="26" t="s">
        <v>1053</v>
      </c>
      <c r="L127" s="33" t="s">
        <v>1401</v>
      </c>
      <c r="M127" s="5" t="s">
        <v>1402</v>
      </c>
      <c r="N127" s="5">
        <v>0</v>
      </c>
      <c r="O127" s="5" t="s">
        <v>1330</v>
      </c>
      <c r="P127" s="5" t="s">
        <v>1042</v>
      </c>
      <c r="Q127" s="24" t="s">
        <v>1094</v>
      </c>
      <c r="R127" s="7" t="str">
        <f>VLOOKUP(C127,'Internal Data'!A:G,4,FALSE)</f>
        <v>01</v>
      </c>
      <c r="S127" s="7" t="str">
        <f>VLOOKUP(C127,'Internal Data'!A:G,5,FALSE)</f>
        <v>001</v>
      </c>
      <c r="T127" s="7">
        <f>VLOOKUP(C127,'Internal Data'!A:G,6,FALSE)</f>
        <v>7004</v>
      </c>
      <c r="U127" s="94" t="str">
        <f>VLOOKUP(C127,'Internal Data'!A:G,7,FALSE)</f>
        <v>04</v>
      </c>
      <c r="V127" s="92" t="str">
        <f>VLOOKUP(C127,'Direct Energy Data'!B:F,5,FALSE)</f>
        <v>CE-POLSD</v>
      </c>
      <c r="W127" s="47" t="str">
        <f>VLOOKUP(V127,'EnergyCAP Data'!K:L,2,FALSE)</f>
        <v>CE POL DS</v>
      </c>
      <c r="X127" s="48">
        <f>VLOOKUP(F127,'Direct Energy Data'!A:C,3,FALSE)</f>
        <v>5379</v>
      </c>
      <c r="Y127" s="48">
        <f>VLOOKUP(C127,'EnergyCAP Data'!A:B,2,FALSE)</f>
        <v>5868</v>
      </c>
      <c r="Z127" s="48">
        <f>VLOOKUP(C127,'EnergyCAP Data'!N:O,2,FALSE)</f>
        <v>0</v>
      </c>
      <c r="AA127" s="39"/>
      <c r="AB127" s="39"/>
      <c r="AC127" s="40"/>
      <c r="AD127" s="49" t="s">
        <v>2821</v>
      </c>
    </row>
    <row r="128" spans="1:30" x14ac:dyDescent="0.35">
      <c r="A128" s="7">
        <f t="shared" si="5"/>
        <v>1</v>
      </c>
      <c r="B128" s="5" t="s">
        <v>1022</v>
      </c>
      <c r="C128" s="6" t="s">
        <v>104</v>
      </c>
      <c r="D128" s="5" t="s">
        <v>1403</v>
      </c>
      <c r="E128" s="8">
        <v>210000928015</v>
      </c>
      <c r="F128" s="6" t="s">
        <v>105</v>
      </c>
      <c r="G128" s="5" t="s">
        <v>2472</v>
      </c>
      <c r="H128" s="24" t="str">
        <f>VLOOKUP(F128,'Direct Energy Data'!A:E,5,FALSE)</f>
        <v>44114-1118</v>
      </c>
      <c r="I128" s="24" t="s">
        <v>2303</v>
      </c>
      <c r="J128" s="25" t="s">
        <v>1404</v>
      </c>
      <c r="K128" s="26" t="s">
        <v>1053</v>
      </c>
      <c r="L128" s="33" t="s">
        <v>1405</v>
      </c>
      <c r="M128" s="5" t="s">
        <v>1406</v>
      </c>
      <c r="N128" s="5">
        <v>33000</v>
      </c>
      <c r="O128" s="5" t="s">
        <v>1063</v>
      </c>
      <c r="P128" s="5" t="s">
        <v>1118</v>
      </c>
      <c r="Q128" s="24" t="s">
        <v>1407</v>
      </c>
      <c r="R128" s="7" t="str">
        <f>VLOOKUP(C128,'Internal Data'!A:G,4,FALSE)</f>
        <v>01</v>
      </c>
      <c r="S128" s="7" t="str">
        <f>VLOOKUP(C128,'Internal Data'!A:G,5,FALSE)</f>
        <v>001</v>
      </c>
      <c r="T128" s="7">
        <f>VLOOKUP(C128,'Internal Data'!A:G,6,FALSE)</f>
        <v>6004</v>
      </c>
      <c r="U128" s="94" t="str">
        <f>VLOOKUP(C128,'Internal Data'!A:G,7,FALSE)</f>
        <v>02</v>
      </c>
      <c r="V128" s="92" t="str">
        <f>VLOOKUP(C128,'Direct Energy Data'!B:F,5,FALSE)</f>
        <v>CE-POLSD</v>
      </c>
      <c r="W128" s="47" t="str">
        <f>VLOOKUP(V128,'EnergyCAP Data'!K:L,2,FALSE)</f>
        <v>CE POL DS</v>
      </c>
      <c r="X128" s="48">
        <f>VLOOKUP(F128,'Direct Energy Data'!A:C,3,FALSE)</f>
        <v>5379</v>
      </c>
      <c r="Y128" s="48">
        <f>VLOOKUP(C128,'EnergyCAP Data'!A:B,2,FALSE)</f>
        <v>5868</v>
      </c>
      <c r="Z128" s="48">
        <f>VLOOKUP(C128,'EnergyCAP Data'!N:O,2,FALSE)</f>
        <v>0</v>
      </c>
      <c r="AA128" s="39"/>
      <c r="AB128" s="39"/>
      <c r="AC128" s="40"/>
      <c r="AD128" s="49" t="s">
        <v>2821</v>
      </c>
    </row>
    <row r="129" spans="1:30" x14ac:dyDescent="0.35">
      <c r="A129" s="7">
        <f t="shared" si="5"/>
        <v>1</v>
      </c>
      <c r="B129" s="5" t="s">
        <v>1022</v>
      </c>
      <c r="C129" s="6" t="s">
        <v>226</v>
      </c>
      <c r="D129" s="5" t="s">
        <v>1535</v>
      </c>
      <c r="E129" s="8">
        <v>210000928007</v>
      </c>
      <c r="F129" s="6" t="s">
        <v>227</v>
      </c>
      <c r="G129" s="5" t="s">
        <v>2473</v>
      </c>
      <c r="H129" s="24">
        <f>VLOOKUP(F129,'Direct Energy Data'!A:E,5,FALSE)</f>
        <v>44104</v>
      </c>
      <c r="I129" s="24" t="s">
        <v>2303</v>
      </c>
      <c r="J129" s="25" t="s">
        <v>1537</v>
      </c>
      <c r="K129" s="26" t="s">
        <v>1137</v>
      </c>
      <c r="L129" s="33" t="s">
        <v>1318</v>
      </c>
      <c r="M129" s="5" t="s">
        <v>1536</v>
      </c>
      <c r="N129" s="5"/>
      <c r="O129" s="5" t="s">
        <v>1538</v>
      </c>
      <c r="P129" s="5" t="s">
        <v>1042</v>
      </c>
      <c r="Q129" s="24" t="s">
        <v>1094</v>
      </c>
      <c r="R129" s="7" t="str">
        <f>VLOOKUP(C129,'Internal Data'!A:G,4,FALSE)</f>
        <v>01</v>
      </c>
      <c r="S129" s="7" t="str">
        <f>VLOOKUP(C129,'Internal Data'!A:G,5,FALSE)</f>
        <v>001</v>
      </c>
      <c r="T129" s="7">
        <f>VLOOKUP(C129,'Internal Data'!A:G,6,FALSE)</f>
        <v>7004</v>
      </c>
      <c r="U129" s="94" t="str">
        <f>VLOOKUP(C129,'Internal Data'!A:G,7,FALSE)</f>
        <v>02</v>
      </c>
      <c r="V129" s="92" t="str">
        <f>VLOOKUP(C129,'Direct Energy Data'!B:F,5,FALSE)</f>
        <v>CE-POLSD</v>
      </c>
      <c r="W129" s="47" t="str">
        <f>VLOOKUP(V129,'EnergyCAP Data'!K:L,2,FALSE)</f>
        <v>CE POL DS</v>
      </c>
      <c r="X129" s="48">
        <f>VLOOKUP(F129,'Direct Energy Data'!A:C,3,FALSE)</f>
        <v>6357</v>
      </c>
      <c r="Y129" s="48">
        <f>VLOOKUP(C129,'EnergyCAP Data'!A:B,2,FALSE)</f>
        <v>5868</v>
      </c>
      <c r="Z129" s="48">
        <f>VLOOKUP(C129,'EnergyCAP Data'!N:O,2,FALSE)</f>
        <v>0</v>
      </c>
      <c r="AA129" s="39"/>
      <c r="AB129" s="39"/>
      <c r="AC129" s="40"/>
      <c r="AD129" s="49" t="s">
        <v>2821</v>
      </c>
    </row>
    <row r="130" spans="1:30" x14ac:dyDescent="0.35">
      <c r="A130" s="7">
        <f t="shared" si="5"/>
        <v>1</v>
      </c>
      <c r="B130" s="5" t="s">
        <v>1022</v>
      </c>
      <c r="C130" s="6" t="s">
        <v>300</v>
      </c>
      <c r="D130" s="5" t="s">
        <v>1518</v>
      </c>
      <c r="E130" s="8">
        <v>210000928007</v>
      </c>
      <c r="F130" s="6" t="s">
        <v>301</v>
      </c>
      <c r="G130" s="5" t="s">
        <v>2402</v>
      </c>
      <c r="H130" s="24" t="str">
        <f>VLOOKUP(F130,'Direct Energy Data'!A:E,5,FALSE)</f>
        <v>44122-7001</v>
      </c>
      <c r="I130" s="24" t="s">
        <v>2303</v>
      </c>
      <c r="J130" s="25" t="s">
        <v>1519</v>
      </c>
      <c r="K130" s="26" t="s">
        <v>1141</v>
      </c>
      <c r="L130" s="33" t="s">
        <v>1144</v>
      </c>
      <c r="M130" s="5" t="s">
        <v>1195</v>
      </c>
      <c r="N130" s="5"/>
      <c r="O130" s="5"/>
      <c r="P130" s="5" t="s">
        <v>1118</v>
      </c>
      <c r="Q130" s="24" t="s">
        <v>1144</v>
      </c>
      <c r="R130" s="7" t="str">
        <f>VLOOKUP(C130,'Internal Data'!A:G,4,FALSE)</f>
        <v>01</v>
      </c>
      <c r="S130" s="7" t="str">
        <f>VLOOKUP(C130,'Internal Data'!A:G,5,FALSE)</f>
        <v>001</v>
      </c>
      <c r="T130" s="7">
        <f>VLOOKUP(C130,'Internal Data'!A:G,6,FALSE)</f>
        <v>6002</v>
      </c>
      <c r="U130" s="94" t="str">
        <f>VLOOKUP(C130,'Internal Data'!A:G,7,FALSE)</f>
        <v>01</v>
      </c>
      <c r="V130" s="92" t="str">
        <f>VLOOKUP(C130,'Direct Energy Data'!B:F,5,FALSE)</f>
        <v>CE-POLSD</v>
      </c>
      <c r="W130" s="47" t="str">
        <f>VLOOKUP(V130,'EnergyCAP Data'!K:L,2,FALSE)</f>
        <v>CE POL DS</v>
      </c>
      <c r="X130" s="48">
        <f>VLOOKUP(F130,'Direct Energy Data'!A:C,3,FALSE)</f>
        <v>5379</v>
      </c>
      <c r="Y130" s="48">
        <f>VLOOKUP(C130,'EnergyCAP Data'!A:B,2,FALSE)</f>
        <v>5868</v>
      </c>
      <c r="Z130" s="48">
        <f>VLOOKUP(C130,'EnergyCAP Data'!N:O,2,FALSE)</f>
        <v>0</v>
      </c>
      <c r="AA130" s="39"/>
      <c r="AB130" s="39"/>
      <c r="AC130" s="40"/>
      <c r="AD130" s="49" t="s">
        <v>2821</v>
      </c>
    </row>
    <row r="131" spans="1:30" x14ac:dyDescent="0.35">
      <c r="A131" s="7">
        <f t="shared" ref="A131:A194" si="8">COUNTIF(C:C,C131)</f>
        <v>1</v>
      </c>
      <c r="B131" s="5" t="s">
        <v>1022</v>
      </c>
      <c r="C131" s="6" t="s">
        <v>292</v>
      </c>
      <c r="D131" s="5" t="s">
        <v>1225</v>
      </c>
      <c r="E131" s="8">
        <v>210000928007</v>
      </c>
      <c r="F131" s="6" t="s">
        <v>293</v>
      </c>
      <c r="G131" s="5" t="s">
        <v>2474</v>
      </c>
      <c r="H131" s="24">
        <f>VLOOKUP(F131,'Direct Energy Data'!A:E,5,FALSE)</f>
        <v>44122</v>
      </c>
      <c r="I131" s="24" t="s">
        <v>2303</v>
      </c>
      <c r="J131" s="25" t="s">
        <v>2341</v>
      </c>
      <c r="K131" s="26" t="s">
        <v>1090</v>
      </c>
      <c r="L131" s="33" t="s">
        <v>1226</v>
      </c>
      <c r="M131" s="5" t="s">
        <v>1227</v>
      </c>
      <c r="N131" s="5">
        <v>1640</v>
      </c>
      <c r="O131" s="5" t="s">
        <v>1228</v>
      </c>
      <c r="P131" s="5" t="s">
        <v>1042</v>
      </c>
      <c r="Q131" s="24" t="s">
        <v>1094</v>
      </c>
      <c r="R131" s="7">
        <f>VLOOKUP(C131,'Internal Data'!A:G,4,FALSE)</f>
        <v>62</v>
      </c>
      <c r="S131" s="7" t="str">
        <f>VLOOKUP(C131,'Internal Data'!A:G,5,FALSE)</f>
        <v>001</v>
      </c>
      <c r="T131" s="7">
        <f>VLOOKUP(C131,'Internal Data'!A:G,6,FALSE)</f>
        <v>7012</v>
      </c>
      <c r="U131" s="94" t="str">
        <f>VLOOKUP(C131,'Internal Data'!A:G,7,FALSE)</f>
        <v>03</v>
      </c>
      <c r="V131" s="92" t="str">
        <f>VLOOKUP(C131,'Direct Energy Data'!B:F,5,FALSE)</f>
        <v>CE-GSD</v>
      </c>
      <c r="W131" s="47" t="str">
        <f>VLOOKUP(V131,'EnergyCAP Data'!K:L,2,FALSE)</f>
        <v>CE Gen Sec DS</v>
      </c>
      <c r="X131" s="48">
        <f>VLOOKUP(F131,'Direct Energy Data'!A:C,3,FALSE)</f>
        <v>9872</v>
      </c>
      <c r="Y131" s="48">
        <f>VLOOKUP(C131,'EnergyCAP Data'!A:B,2,FALSE)</f>
        <v>9129</v>
      </c>
      <c r="Z131" s="48">
        <f>VLOOKUP(C131,'EnergyCAP Data'!N:O,2,FALSE)</f>
        <v>71.2</v>
      </c>
      <c r="AA131" s="39"/>
      <c r="AB131" s="39"/>
      <c r="AC131" s="40"/>
      <c r="AD131" s="49">
        <f>Y131/(8760*Z131)</f>
        <v>1.463656302909035E-2</v>
      </c>
    </row>
    <row r="132" spans="1:30" x14ac:dyDescent="0.35">
      <c r="A132" s="7">
        <f t="shared" si="8"/>
        <v>1</v>
      </c>
      <c r="B132" s="5" t="s">
        <v>1022</v>
      </c>
      <c r="C132" s="6" t="s">
        <v>875</v>
      </c>
      <c r="D132" s="5" t="s">
        <v>1419</v>
      </c>
      <c r="E132" s="8">
        <v>210000928007</v>
      </c>
      <c r="F132" s="6" t="s">
        <v>876</v>
      </c>
      <c r="G132" s="5" t="s">
        <v>2475</v>
      </c>
      <c r="H132" s="24" t="str">
        <f>VLOOKUP(F132,'Direct Energy Data'!A:E,5,FALSE)</f>
        <v>44107-6045</v>
      </c>
      <c r="I132" s="24" t="s">
        <v>2303</v>
      </c>
      <c r="J132" s="25" t="s">
        <v>997</v>
      </c>
      <c r="K132" s="26" t="s">
        <v>1038</v>
      </c>
      <c r="L132" s="33" t="s">
        <v>1260</v>
      </c>
      <c r="M132" s="5" t="s">
        <v>1420</v>
      </c>
      <c r="N132" s="5"/>
      <c r="O132" s="5" t="s">
        <v>1038</v>
      </c>
      <c r="P132" s="5" t="s">
        <v>1042</v>
      </c>
      <c r="Q132" s="24" t="s">
        <v>1043</v>
      </c>
      <c r="R132" s="7">
        <f>VLOOKUP(C132,'Internal Data'!A:G,4,FALSE)</f>
        <v>58</v>
      </c>
      <c r="S132" s="7" t="str">
        <f>VLOOKUP(C132,'Internal Data'!A:G,5,FALSE)</f>
        <v>001</v>
      </c>
      <c r="T132" s="7">
        <f>VLOOKUP(C132,'Internal Data'!A:G,6,FALSE)</f>
        <v>2004</v>
      </c>
      <c r="U132" s="94">
        <f>VLOOKUP(C132,'Internal Data'!A:G,7,FALSE)</f>
        <v>70</v>
      </c>
      <c r="V132" s="92" t="str">
        <f>VLOOKUP(C132,'Direct Energy Data'!B:F,5,FALSE)</f>
        <v>CE-STLD</v>
      </c>
      <c r="W132" s="47" t="str">
        <f>VLOOKUP(V132,'EnergyCAP Data'!K:L,2,FALSE)</f>
        <v>CE Str Ltg DS</v>
      </c>
      <c r="X132" s="48">
        <f>VLOOKUP(F132,'Direct Energy Data'!A:C,3,FALSE)</f>
        <v>3074</v>
      </c>
      <c r="Y132" s="48">
        <f>VLOOKUP(C132,'EnergyCAP Data'!A:B,2,FALSE)</f>
        <v>3444</v>
      </c>
      <c r="Z132" s="48">
        <f>VLOOKUP(C132,'EnergyCAP Data'!N:O,2,FALSE)</f>
        <v>0</v>
      </c>
      <c r="AA132" s="39"/>
      <c r="AB132" s="39"/>
      <c r="AC132" s="40"/>
      <c r="AD132" s="49" t="s">
        <v>2821</v>
      </c>
    </row>
    <row r="133" spans="1:30" x14ac:dyDescent="0.35">
      <c r="A133" s="7">
        <f t="shared" si="8"/>
        <v>1</v>
      </c>
      <c r="B133" s="5" t="s">
        <v>1022</v>
      </c>
      <c r="C133" s="6" t="s">
        <v>879</v>
      </c>
      <c r="D133" s="5" t="s">
        <v>1584</v>
      </c>
      <c r="E133" s="8">
        <v>210000928007</v>
      </c>
      <c r="F133" s="6" t="s">
        <v>880</v>
      </c>
      <c r="G133" s="5" t="s">
        <v>2476</v>
      </c>
      <c r="H133" s="24">
        <f>VLOOKUP(F133,'Direct Energy Data'!A:E,5,FALSE)</f>
        <v>44135</v>
      </c>
      <c r="I133" s="24" t="s">
        <v>2303</v>
      </c>
      <c r="J133" s="25" t="s">
        <v>998</v>
      </c>
      <c r="K133" s="26" t="s">
        <v>1038</v>
      </c>
      <c r="L133" s="33" t="s">
        <v>1586</v>
      </c>
      <c r="M133" s="5" t="s">
        <v>1585</v>
      </c>
      <c r="N133" s="5"/>
      <c r="O133" s="5" t="s">
        <v>1586</v>
      </c>
      <c r="P133" s="5" t="s">
        <v>1042</v>
      </c>
      <c r="Q133" s="24" t="s">
        <v>1043</v>
      </c>
      <c r="R133" s="7">
        <f>VLOOKUP(C133,'Internal Data'!A:G,4,FALSE)</f>
        <v>58</v>
      </c>
      <c r="S133" s="7" t="str">
        <f>VLOOKUP(C133,'Internal Data'!A:G,5,FALSE)</f>
        <v>001</v>
      </c>
      <c r="T133" s="7">
        <f>VLOOKUP(C133,'Internal Data'!A:G,6,FALSE)</f>
        <v>2004</v>
      </c>
      <c r="U133" s="94" t="str">
        <f>VLOOKUP(C133,'Internal Data'!A:G,7,FALSE)</f>
        <v>70</v>
      </c>
      <c r="V133" s="92" t="str">
        <f>VLOOKUP(C133,'Direct Energy Data'!B:F,5,FALSE)</f>
        <v>CE-GSD</v>
      </c>
      <c r="W133" s="47" t="str">
        <f>VLOOKUP(V133,'EnergyCAP Data'!K:L,2,FALSE)</f>
        <v>CE Gen Sec DS</v>
      </c>
      <c r="X133" s="48">
        <f>VLOOKUP(F133,'Direct Energy Data'!A:C,3,FALSE)</f>
        <v>2047</v>
      </c>
      <c r="Y133" s="48">
        <f>VLOOKUP(C133,'EnergyCAP Data'!A:B,2,FALSE)</f>
        <v>2112</v>
      </c>
      <c r="Z133" s="48">
        <f>VLOOKUP(C133,'EnergyCAP Data'!N:O,2,FALSE)</f>
        <v>2.4</v>
      </c>
      <c r="AA133" s="39"/>
      <c r="AB133" s="39"/>
      <c r="AC133" s="40"/>
      <c r="AD133" s="49">
        <f>Y133/(8760*Z133)</f>
        <v>0.1004566210045662</v>
      </c>
    </row>
    <row r="134" spans="1:30" x14ac:dyDescent="0.35">
      <c r="A134" s="7">
        <f t="shared" si="8"/>
        <v>1</v>
      </c>
      <c r="B134" s="5" t="s">
        <v>1022</v>
      </c>
      <c r="C134" s="6" t="s">
        <v>322</v>
      </c>
      <c r="D134" s="5" t="s">
        <v>1539</v>
      </c>
      <c r="E134" s="8">
        <v>210000928007</v>
      </c>
      <c r="F134" s="6" t="s">
        <v>323</v>
      </c>
      <c r="G134" s="5" t="s">
        <v>2477</v>
      </c>
      <c r="H134" s="24" t="str">
        <f>VLOOKUP(F134,'Direct Energy Data'!A:E,5,FALSE)</f>
        <v>44114-4421</v>
      </c>
      <c r="I134" s="24" t="s">
        <v>2303</v>
      </c>
      <c r="J134" s="25" t="s">
        <v>1540</v>
      </c>
      <c r="K134" s="26" t="s">
        <v>1053</v>
      </c>
      <c r="L134" s="33" t="s">
        <v>1541</v>
      </c>
      <c r="M134" s="5" t="s">
        <v>1542</v>
      </c>
      <c r="N134" s="5">
        <v>0</v>
      </c>
      <c r="O134" s="5" t="s">
        <v>1339</v>
      </c>
      <c r="P134" s="5" t="s">
        <v>1042</v>
      </c>
      <c r="Q134" s="24" t="s">
        <v>1416</v>
      </c>
      <c r="R134" s="7" t="str">
        <f>VLOOKUP(C134,'Internal Data'!A:G,4,FALSE)</f>
        <v>01</v>
      </c>
      <c r="S134" s="7" t="str">
        <f>VLOOKUP(C134,'Internal Data'!A:G,5,FALSE)</f>
        <v>001</v>
      </c>
      <c r="T134" s="7">
        <f>VLOOKUP(C134,'Internal Data'!A:G,6,FALSE)</f>
        <v>7011</v>
      </c>
      <c r="U134" s="94" t="str">
        <f>VLOOKUP(C134,'Internal Data'!A:G,7,FALSE)</f>
        <v>02</v>
      </c>
      <c r="V134" s="92" t="str">
        <f>VLOOKUP(C134,'Direct Energy Data'!B:F,5,FALSE)</f>
        <v>CE-POLSD</v>
      </c>
      <c r="W134" s="47" t="str">
        <f>VLOOKUP(V134,'EnergyCAP Data'!K:L,2,FALSE)</f>
        <v>CE POL DS</v>
      </c>
      <c r="X134" s="48">
        <f>VLOOKUP(F134,'Direct Energy Data'!A:C,3,FALSE)</f>
        <v>4939</v>
      </c>
      <c r="Y134" s="48">
        <f>VLOOKUP(C134,'EnergyCAP Data'!A:B,2,FALSE)</f>
        <v>5388</v>
      </c>
      <c r="Z134" s="48">
        <f>VLOOKUP(C134,'EnergyCAP Data'!N:O,2,FALSE)</f>
        <v>0</v>
      </c>
      <c r="AA134" s="39"/>
      <c r="AB134" s="39"/>
      <c r="AC134" s="40"/>
      <c r="AD134" s="49" t="s">
        <v>2821</v>
      </c>
    </row>
    <row r="135" spans="1:30" x14ac:dyDescent="0.35">
      <c r="A135" s="7">
        <f t="shared" si="8"/>
        <v>1</v>
      </c>
      <c r="B135" s="5" t="s">
        <v>1022</v>
      </c>
      <c r="C135" s="6" t="s">
        <v>170</v>
      </c>
      <c r="D135" s="5" t="s">
        <v>1455</v>
      </c>
      <c r="E135" s="8">
        <v>210000928015</v>
      </c>
      <c r="F135" s="6" t="s">
        <v>171</v>
      </c>
      <c r="G135" s="5" t="s">
        <v>2478</v>
      </c>
      <c r="H135" s="24" t="str">
        <f>VLOOKUP(F135,'Direct Energy Data'!A:E,5,FALSE)</f>
        <v>44102-6140</v>
      </c>
      <c r="I135" s="24" t="s">
        <v>2303</v>
      </c>
      <c r="J135" s="25" t="s">
        <v>959</v>
      </c>
      <c r="K135" s="26" t="s">
        <v>1025</v>
      </c>
      <c r="L135" s="33" t="s">
        <v>1457</v>
      </c>
      <c r="M135" s="5" t="s">
        <v>1456</v>
      </c>
      <c r="N135" s="5">
        <v>0</v>
      </c>
      <c r="O135" s="5" t="s">
        <v>1340</v>
      </c>
      <c r="P135" s="5" t="s">
        <v>1037</v>
      </c>
      <c r="Q135" s="24" t="s">
        <v>1341</v>
      </c>
      <c r="R135" s="7">
        <f>VLOOKUP(C135,'Internal Data'!A:G,4,FALSE)</f>
        <v>54</v>
      </c>
      <c r="S135" s="7" t="str">
        <f>VLOOKUP(C135,'Internal Data'!A:G,5,FALSE)</f>
        <v>001</v>
      </c>
      <c r="T135" s="7" t="str">
        <f>VLOOKUP(C135,'Internal Data'!A:G,6,FALSE)</f>
        <v>2003</v>
      </c>
      <c r="U135" s="94" t="str">
        <f>VLOOKUP(C135,'Internal Data'!A:G,7,FALSE)</f>
        <v>50</v>
      </c>
      <c r="V135" s="92" t="str">
        <f>VLOOKUP(C135,'Direct Energy Data'!B:F,5,FALSE)</f>
        <v>CE-GSD</v>
      </c>
      <c r="W135" s="47" t="str">
        <f>VLOOKUP(V135,'EnergyCAP Data'!K:L,2,FALSE)</f>
        <v>CE Gen Sec DS</v>
      </c>
      <c r="X135" s="48">
        <f>VLOOKUP(F135,'Direct Energy Data'!A:C,3,FALSE)</f>
        <v>22560</v>
      </c>
      <c r="Y135" s="48">
        <f>VLOOKUP(C135,'EnergyCAP Data'!A:B,2,FALSE)</f>
        <v>12800</v>
      </c>
      <c r="Z135" s="48">
        <f>VLOOKUP(C135,'EnergyCAP Data'!N:O,2,FALSE)</f>
        <v>9.1</v>
      </c>
      <c r="AA135" s="39"/>
      <c r="AB135" s="39"/>
      <c r="AC135" s="40"/>
      <c r="AD135" s="49">
        <f>Y135/(8760*Z135)</f>
        <v>0.16057002358372222</v>
      </c>
    </row>
    <row r="136" spans="1:30" x14ac:dyDescent="0.35">
      <c r="A136" s="7">
        <f t="shared" si="8"/>
        <v>1</v>
      </c>
      <c r="B136" s="5" t="s">
        <v>1022</v>
      </c>
      <c r="C136" s="6" t="s">
        <v>176</v>
      </c>
      <c r="D136" s="5" t="s">
        <v>1543</v>
      </c>
      <c r="E136" s="8">
        <v>210000928015</v>
      </c>
      <c r="F136" s="6" t="s">
        <v>177</v>
      </c>
      <c r="G136" s="5" t="s">
        <v>2479</v>
      </c>
      <c r="H136" s="24" t="str">
        <f>VLOOKUP(F136,'Direct Energy Data'!A:E,5,FALSE)</f>
        <v>44109-3777</v>
      </c>
      <c r="I136" s="24" t="s">
        <v>2303</v>
      </c>
      <c r="J136" s="25" t="s">
        <v>2328</v>
      </c>
      <c r="K136" s="26" t="s">
        <v>1048</v>
      </c>
      <c r="L136" s="33" t="s">
        <v>1545</v>
      </c>
      <c r="M136" s="5" t="s">
        <v>1544</v>
      </c>
      <c r="N136" s="5">
        <v>0</v>
      </c>
      <c r="O136" s="5" t="s">
        <v>1340</v>
      </c>
      <c r="P136" s="5" t="s">
        <v>1037</v>
      </c>
      <c r="Q136" s="24" t="s">
        <v>1341</v>
      </c>
      <c r="R136" s="7">
        <f>VLOOKUP(C136,'Internal Data'!A:G,4,FALSE)</f>
        <v>54</v>
      </c>
      <c r="S136" s="7" t="str">
        <f>VLOOKUP(C136,'Internal Data'!A:G,5,FALSE)</f>
        <v>001</v>
      </c>
      <c r="T136" s="7" t="str">
        <f>VLOOKUP(C136,'Internal Data'!A:G,6,FALSE)</f>
        <v>2003</v>
      </c>
      <c r="U136" s="94" t="str">
        <f>VLOOKUP(C136,'Internal Data'!A:G,7,FALSE)</f>
        <v>50</v>
      </c>
      <c r="V136" s="92" t="str">
        <f>VLOOKUP(C136,'Direct Energy Data'!B:F,5,FALSE)</f>
        <v>CE-GSD</v>
      </c>
      <c r="W136" s="47" t="str">
        <f>VLOOKUP(V136,'EnergyCAP Data'!K:L,2,FALSE)</f>
        <v>CE Gen Sec DS</v>
      </c>
      <c r="X136" s="48">
        <f>VLOOKUP(F136,'Direct Energy Data'!A:C,3,FALSE)</f>
        <v>7161</v>
      </c>
      <c r="Y136" s="48">
        <f>VLOOKUP(C136,'EnergyCAP Data'!A:B,2,FALSE)</f>
        <v>8121</v>
      </c>
      <c r="Z136" s="48">
        <f>VLOOKUP(C136,'EnergyCAP Data'!N:O,2,FALSE)</f>
        <v>6.3</v>
      </c>
      <c r="AA136" s="39"/>
      <c r="AB136" s="39"/>
      <c r="AC136" s="40"/>
      <c r="AD136" s="49">
        <f>Y136/(8760*Z136)</f>
        <v>0.14715155468580127</v>
      </c>
    </row>
    <row r="137" spans="1:30" x14ac:dyDescent="0.35">
      <c r="A137" s="7">
        <f t="shared" si="8"/>
        <v>1</v>
      </c>
      <c r="B137" s="5" t="s">
        <v>1022</v>
      </c>
      <c r="C137" s="6" t="s">
        <v>270</v>
      </c>
      <c r="D137" s="5" t="s">
        <v>1551</v>
      </c>
      <c r="E137" s="8">
        <v>210000928007</v>
      </c>
      <c r="F137" s="6" t="s">
        <v>271</v>
      </c>
      <c r="G137" s="5" t="s">
        <v>2480</v>
      </c>
      <c r="H137" s="24" t="str">
        <f>VLOOKUP(F137,'Direct Energy Data'!A:E,5,FALSE)</f>
        <v>44108-2603</v>
      </c>
      <c r="I137" s="24" t="s">
        <v>2303</v>
      </c>
      <c r="J137" s="25" t="s">
        <v>1552</v>
      </c>
      <c r="K137" s="26" t="s">
        <v>1053</v>
      </c>
      <c r="L137" s="33" t="s">
        <v>1553</v>
      </c>
      <c r="M137" s="5" t="s">
        <v>1554</v>
      </c>
      <c r="N137" s="5">
        <v>48000</v>
      </c>
      <c r="O137" s="5" t="s">
        <v>1159</v>
      </c>
      <c r="P137" s="5" t="s">
        <v>1042</v>
      </c>
      <c r="Q137" s="24" t="s">
        <v>1057</v>
      </c>
      <c r="R137" s="7" t="str">
        <f>VLOOKUP(C137,'Internal Data'!A:G,4,FALSE)</f>
        <v>01</v>
      </c>
      <c r="S137" s="7" t="str">
        <f>VLOOKUP(C137,'Internal Data'!A:G,5,FALSE)</f>
        <v>001</v>
      </c>
      <c r="T137" s="7">
        <f>VLOOKUP(C137,'Internal Data'!A:G,6,FALSE)</f>
        <v>7012</v>
      </c>
      <c r="U137" s="94" t="str">
        <f>VLOOKUP(C137,'Internal Data'!A:G,7,FALSE)</f>
        <v>05</v>
      </c>
      <c r="V137" s="92" t="str">
        <f>VLOOKUP(C137,'Direct Energy Data'!B:F,5,FALSE)</f>
        <v>CE-POLSD</v>
      </c>
      <c r="W137" s="47" t="str">
        <f>VLOOKUP(V137,'EnergyCAP Data'!K:L,2,FALSE)</f>
        <v>CE POL DS</v>
      </c>
      <c r="X137" s="48">
        <f>VLOOKUP(F137,'Direct Energy Data'!A:C,3,FALSE)</f>
        <v>5172</v>
      </c>
      <c r="Y137" s="48">
        <f>VLOOKUP(C137,'EnergyCAP Data'!A:B,2,FALSE)</f>
        <v>5172</v>
      </c>
      <c r="Z137" s="48">
        <f>VLOOKUP(C137,'EnergyCAP Data'!N:O,2,FALSE)</f>
        <v>0</v>
      </c>
      <c r="AA137" s="39"/>
      <c r="AB137" s="39"/>
      <c r="AC137" s="40"/>
      <c r="AD137" s="49" t="s">
        <v>2821</v>
      </c>
    </row>
    <row r="138" spans="1:30" x14ac:dyDescent="0.35">
      <c r="A138" s="7">
        <f t="shared" si="8"/>
        <v>1</v>
      </c>
      <c r="B138" s="5" t="s">
        <v>1022</v>
      </c>
      <c r="C138" s="6" t="s">
        <v>215</v>
      </c>
      <c r="D138" s="5" t="s">
        <v>1266</v>
      </c>
      <c r="E138" s="8">
        <v>210000928007</v>
      </c>
      <c r="F138" s="6" t="s">
        <v>216</v>
      </c>
      <c r="G138" s="5" t="s">
        <v>2481</v>
      </c>
      <c r="H138" s="24">
        <f>VLOOKUP(F138,'Direct Energy Data'!A:E,5,FALSE)</f>
        <v>44135</v>
      </c>
      <c r="I138" s="24" t="s">
        <v>2303</v>
      </c>
      <c r="J138" s="25" t="s">
        <v>1267</v>
      </c>
      <c r="K138" s="26" t="s">
        <v>1053</v>
      </c>
      <c r="L138" s="33" t="s">
        <v>1268</v>
      </c>
      <c r="M138" s="5" t="s">
        <v>1269</v>
      </c>
      <c r="N138" s="5">
        <v>0</v>
      </c>
      <c r="O138" s="5" t="s">
        <v>1093</v>
      </c>
      <c r="P138" s="5" t="s">
        <v>1042</v>
      </c>
      <c r="Q138" s="24" t="s">
        <v>1094</v>
      </c>
      <c r="R138" s="7" t="str">
        <f>VLOOKUP(C138,'Internal Data'!A:G,4,FALSE)</f>
        <v>01</v>
      </c>
      <c r="S138" s="7" t="str">
        <f>VLOOKUP(C138,'Internal Data'!A:G,5,FALSE)</f>
        <v>001</v>
      </c>
      <c r="T138" s="7">
        <f>VLOOKUP(C138,'Internal Data'!A:G,6,FALSE)</f>
        <v>7004</v>
      </c>
      <c r="U138" s="94" t="str">
        <f>VLOOKUP(C138,'Internal Data'!A:G,7,FALSE)</f>
        <v>04</v>
      </c>
      <c r="V138" s="92" t="str">
        <f>VLOOKUP(C138,'Direct Energy Data'!B:F,5,FALSE)</f>
        <v>CE-POLSD</v>
      </c>
      <c r="W138" s="47" t="str">
        <f>VLOOKUP(V138,'EnergyCAP Data'!K:L,2,FALSE)</f>
        <v>CE POL DS</v>
      </c>
      <c r="X138" s="48">
        <f>VLOOKUP(F138,'Direct Energy Data'!A:C,3,FALSE)</f>
        <v>5460</v>
      </c>
      <c r="Y138" s="48">
        <f>VLOOKUP(C138,'EnergyCAP Data'!A:B,2,FALSE)</f>
        <v>5040</v>
      </c>
      <c r="Z138" s="48">
        <f>VLOOKUP(C138,'EnergyCAP Data'!N:O,2,FALSE)</f>
        <v>0</v>
      </c>
      <c r="AA138" s="39"/>
      <c r="AB138" s="39"/>
      <c r="AC138" s="40"/>
      <c r="AD138" s="49" t="s">
        <v>2821</v>
      </c>
    </row>
    <row r="139" spans="1:30" x14ac:dyDescent="0.35">
      <c r="A139" s="7">
        <f t="shared" si="8"/>
        <v>1</v>
      </c>
      <c r="B139" s="5" t="s">
        <v>1022</v>
      </c>
      <c r="C139" s="6" t="s">
        <v>248</v>
      </c>
      <c r="D139" s="5" t="s">
        <v>1577</v>
      </c>
      <c r="E139" s="8">
        <v>210000928007</v>
      </c>
      <c r="F139" s="6" t="s">
        <v>249</v>
      </c>
      <c r="G139" s="5" t="s">
        <v>2482</v>
      </c>
      <c r="H139" s="24" t="str">
        <f>VLOOKUP(F139,'Direct Energy Data'!A:E,5,FALSE)</f>
        <v>44135-1008</v>
      </c>
      <c r="I139" s="24" t="s">
        <v>2303</v>
      </c>
      <c r="J139" s="25" t="s">
        <v>966</v>
      </c>
      <c r="K139" s="26" t="s">
        <v>1048</v>
      </c>
      <c r="L139" s="33" t="s">
        <v>1579</v>
      </c>
      <c r="M139" s="5" t="s">
        <v>1580</v>
      </c>
      <c r="N139" s="5">
        <v>0</v>
      </c>
      <c r="O139" s="5" t="s">
        <v>1340</v>
      </c>
      <c r="P139" s="5" t="s">
        <v>1037</v>
      </c>
      <c r="Q139" s="24" t="s">
        <v>1341</v>
      </c>
      <c r="R139" s="7">
        <f>VLOOKUP(C139,'Internal Data'!A:G,4,FALSE)</f>
        <v>54</v>
      </c>
      <c r="S139" s="7" t="str">
        <f>VLOOKUP(C139,'Internal Data'!A:G,5,FALSE)</f>
        <v>001</v>
      </c>
      <c r="T139" s="7" t="str">
        <f>VLOOKUP(C139,'Internal Data'!A:G,6,FALSE)</f>
        <v>2003</v>
      </c>
      <c r="U139" s="94" t="str">
        <f>VLOOKUP(C139,'Internal Data'!A:G,7,FALSE)</f>
        <v>50</v>
      </c>
      <c r="V139" s="92" t="str">
        <f>VLOOKUP(C139,'Direct Energy Data'!B:F,5,FALSE)</f>
        <v>CE-GSD</v>
      </c>
      <c r="W139" s="47" t="str">
        <f>VLOOKUP(V139,'EnergyCAP Data'!K:L,2,FALSE)</f>
        <v>CE Gen Sec DS</v>
      </c>
      <c r="X139" s="48">
        <f>VLOOKUP(F139,'Direct Energy Data'!A:C,3,FALSE)</f>
        <v>5567</v>
      </c>
      <c r="Y139" s="48">
        <f>VLOOKUP(C139,'EnergyCAP Data'!A:B,2,FALSE)</f>
        <v>4467</v>
      </c>
      <c r="Z139" s="48">
        <f>VLOOKUP(C139,'EnergyCAP Data'!N:O,2,FALSE)</f>
        <v>5.2</v>
      </c>
      <c r="AA139" s="39"/>
      <c r="AB139" s="39"/>
      <c r="AC139" s="40"/>
      <c r="AD139" s="49">
        <f>Y139/(8760*Z139)</f>
        <v>9.8063751317175971E-2</v>
      </c>
    </row>
    <row r="140" spans="1:30" x14ac:dyDescent="0.35">
      <c r="A140" s="7">
        <f t="shared" si="8"/>
        <v>1</v>
      </c>
      <c r="B140" s="5" t="s">
        <v>1022</v>
      </c>
      <c r="C140" s="6" t="s">
        <v>132</v>
      </c>
      <c r="D140" s="5" t="s">
        <v>1433</v>
      </c>
      <c r="E140" s="8">
        <v>210000928015</v>
      </c>
      <c r="F140" s="6" t="s">
        <v>133</v>
      </c>
      <c r="G140" s="5" t="s">
        <v>2483</v>
      </c>
      <c r="H140" s="24" t="str">
        <f>VLOOKUP(F140,'Direct Energy Data'!A:E,5,FALSE)</f>
        <v>44113-4510</v>
      </c>
      <c r="I140" s="24" t="s">
        <v>2303</v>
      </c>
      <c r="J140" s="25" t="s">
        <v>1434</v>
      </c>
      <c r="K140" s="26" t="s">
        <v>1053</v>
      </c>
      <c r="L140" s="33" t="s">
        <v>1239</v>
      </c>
      <c r="M140" s="5" t="s">
        <v>1240</v>
      </c>
      <c r="N140" s="5">
        <v>12000</v>
      </c>
      <c r="O140" s="5" t="s">
        <v>1241</v>
      </c>
      <c r="P140" s="5" t="s">
        <v>1118</v>
      </c>
      <c r="Q140" s="24" t="s">
        <v>1242</v>
      </c>
      <c r="R140" s="7" t="str">
        <f>VLOOKUP(C140,'Internal Data'!A:G,4,FALSE)</f>
        <v>01</v>
      </c>
      <c r="S140" s="7" t="str">
        <f>VLOOKUP(C140,'Internal Data'!A:G,5,FALSE)</f>
        <v>001</v>
      </c>
      <c r="T140" s="7">
        <f>VLOOKUP(C140,'Internal Data'!A:G,6,FALSE)</f>
        <v>6001</v>
      </c>
      <c r="U140" s="94" t="str">
        <f>VLOOKUP(C140,'Internal Data'!A:G,7,FALSE)</f>
        <v>02</v>
      </c>
      <c r="V140" s="92" t="str">
        <f>VLOOKUP(C140,'Direct Energy Data'!B:F,5,FALSE)</f>
        <v>CE-POLSD</v>
      </c>
      <c r="W140" s="47" t="str">
        <f>VLOOKUP(V140,'EnergyCAP Data'!K:L,2,FALSE)</f>
        <v>CE POL DS</v>
      </c>
      <c r="X140" s="48">
        <f>VLOOKUP(F140,'Direct Energy Data'!A:C,3,FALSE)</f>
        <v>4554</v>
      </c>
      <c r="Y140" s="48">
        <f>VLOOKUP(C140,'EnergyCAP Data'!A:B,2,FALSE)</f>
        <v>4968</v>
      </c>
      <c r="Z140" s="48">
        <f>VLOOKUP(C140,'EnergyCAP Data'!N:O,2,FALSE)</f>
        <v>0</v>
      </c>
      <c r="AA140" s="39"/>
      <c r="AB140" s="39"/>
      <c r="AC140" s="40"/>
      <c r="AD140" s="49" t="s">
        <v>2821</v>
      </c>
    </row>
    <row r="141" spans="1:30" x14ac:dyDescent="0.35">
      <c r="A141" s="7">
        <f t="shared" si="8"/>
        <v>1</v>
      </c>
      <c r="B141" s="5" t="s">
        <v>1022</v>
      </c>
      <c r="C141" s="6" t="s">
        <v>332</v>
      </c>
      <c r="D141" s="5" t="s">
        <v>1334</v>
      </c>
      <c r="E141" s="8">
        <v>210000928007</v>
      </c>
      <c r="F141" s="6" t="s">
        <v>333</v>
      </c>
      <c r="G141" s="5" t="s">
        <v>2484</v>
      </c>
      <c r="H141" s="24">
        <f>VLOOKUP(F141,'Direct Energy Data'!A:E,5,FALSE)</f>
        <v>44103</v>
      </c>
      <c r="I141" s="24" t="s">
        <v>2303</v>
      </c>
      <c r="J141" s="25" t="s">
        <v>1336</v>
      </c>
      <c r="K141" s="26" t="s">
        <v>1337</v>
      </c>
      <c r="L141" s="33" t="s">
        <v>1338</v>
      </c>
      <c r="M141" s="5" t="s">
        <v>1335</v>
      </c>
      <c r="N141" s="5"/>
      <c r="O141" s="5" t="s">
        <v>1339</v>
      </c>
      <c r="P141" s="5" t="s">
        <v>1037</v>
      </c>
      <c r="Q141" s="24" t="s">
        <v>1033</v>
      </c>
      <c r="R141" s="7">
        <f>VLOOKUP(C141,'Internal Data'!A:G,4,FALSE)</f>
        <v>52</v>
      </c>
      <c r="S141" s="7" t="str">
        <f>VLOOKUP(C141,'Internal Data'!A:G,5,FALSE)</f>
        <v>001</v>
      </c>
      <c r="T141" s="7" t="str">
        <f>VLOOKUP(C141,'Internal Data'!A:G,6,FALSE)</f>
        <v>2002</v>
      </c>
      <c r="U141" s="94" t="str">
        <f>VLOOKUP(C141,'Internal Data'!A:G,7,FALSE)</f>
        <v>88</v>
      </c>
      <c r="V141" s="92" t="str">
        <f>VLOOKUP(C141,'Direct Energy Data'!B:F,5,FALSE)</f>
        <v>CE-GSD</v>
      </c>
      <c r="W141" s="47" t="str">
        <f>VLOOKUP(V141,'EnergyCAP Data'!K:L,2,FALSE)</f>
        <v>CE Gen Sec DS</v>
      </c>
      <c r="X141" s="48">
        <f>VLOOKUP(F141,'Direct Energy Data'!A:C,3,FALSE)</f>
        <v>0</v>
      </c>
      <c r="Y141" s="48">
        <f>VLOOKUP(C141,'EnergyCAP Data'!A:B,2,FALSE)</f>
        <v>0</v>
      </c>
      <c r="Z141" s="48">
        <f>VLOOKUP(C141,'EnergyCAP Data'!N:O,2,FALSE)</f>
        <v>5</v>
      </c>
      <c r="AA141" s="39"/>
      <c r="AB141" s="39"/>
      <c r="AC141" s="40"/>
      <c r="AD141" s="49">
        <f>Y141/(8760*Z141)</f>
        <v>0</v>
      </c>
    </row>
    <row r="142" spans="1:30" x14ac:dyDescent="0.35">
      <c r="A142" s="7">
        <f t="shared" si="8"/>
        <v>1</v>
      </c>
      <c r="B142" s="5" t="s">
        <v>1022</v>
      </c>
      <c r="C142" s="6" t="s">
        <v>92</v>
      </c>
      <c r="D142" s="5" t="s">
        <v>1441</v>
      </c>
      <c r="E142" s="8">
        <v>210000928015</v>
      </c>
      <c r="F142" s="6" t="s">
        <v>93</v>
      </c>
      <c r="G142" s="5" t="s">
        <v>2485</v>
      </c>
      <c r="H142" s="24">
        <f>VLOOKUP(F142,'Direct Energy Data'!A:E,5,FALSE)</f>
        <v>44106</v>
      </c>
      <c r="I142" s="24" t="s">
        <v>2303</v>
      </c>
      <c r="J142" s="25" t="s">
        <v>1443</v>
      </c>
      <c r="K142" s="26" t="s">
        <v>1053</v>
      </c>
      <c r="L142" s="33" t="s">
        <v>1444</v>
      </c>
      <c r="M142" s="5" t="s">
        <v>1442</v>
      </c>
      <c r="N142" s="5"/>
      <c r="O142" s="5" t="s">
        <v>1339</v>
      </c>
      <c r="P142" s="5" t="s">
        <v>1118</v>
      </c>
      <c r="Q142" s="24" t="s">
        <v>1144</v>
      </c>
      <c r="R142" s="7" t="str">
        <f>VLOOKUP(C142,'Internal Data'!A:G,4,FALSE)</f>
        <v>01</v>
      </c>
      <c r="S142" s="7" t="str">
        <f>VLOOKUP(C142,'Internal Data'!A:G,5,FALSE)</f>
        <v>001</v>
      </c>
      <c r="T142" s="7" t="str">
        <f>VLOOKUP(C142,'Internal Data'!A:G,6,FALSE)</f>
        <v>6002</v>
      </c>
      <c r="U142" s="94" t="str">
        <f>VLOOKUP(C142,'Internal Data'!A:G,7,FALSE)</f>
        <v>02</v>
      </c>
      <c r="V142" s="92" t="str">
        <f>VLOOKUP(C142,'Direct Energy Data'!B:F,5,FALSE)</f>
        <v>CE-POLSD</v>
      </c>
      <c r="W142" s="47" t="str">
        <f>VLOOKUP(V142,'EnergyCAP Data'!K:L,2,FALSE)</f>
        <v>CE POL DS</v>
      </c>
      <c r="X142" s="48">
        <f>VLOOKUP(F142,'Direct Energy Data'!A:C,3,FALSE)</f>
        <v>4180</v>
      </c>
      <c r="Y142" s="48">
        <f>VLOOKUP(C142,'EnergyCAP Data'!A:B,2,FALSE)</f>
        <v>4560</v>
      </c>
      <c r="Z142" s="48">
        <f>VLOOKUP(C142,'EnergyCAP Data'!N:O,2,FALSE)</f>
        <v>0</v>
      </c>
      <c r="AA142" s="39"/>
      <c r="AB142" s="39"/>
      <c r="AC142" s="40"/>
      <c r="AD142" s="49" t="s">
        <v>2821</v>
      </c>
    </row>
    <row r="143" spans="1:30" x14ac:dyDescent="0.35">
      <c r="A143" s="7">
        <f t="shared" si="8"/>
        <v>1</v>
      </c>
      <c r="B143" s="5" t="s">
        <v>1022</v>
      </c>
      <c r="C143" s="6" t="s">
        <v>304</v>
      </c>
      <c r="D143" s="5" t="s">
        <v>2292</v>
      </c>
      <c r="E143" s="8">
        <v>210000928007</v>
      </c>
      <c r="F143" s="6" t="s">
        <v>305</v>
      </c>
      <c r="G143" s="5" t="s">
        <v>2486</v>
      </c>
      <c r="H143" s="24">
        <f>VLOOKUP(F143,'Direct Energy Data'!A:E,5,FALSE)</f>
        <v>44106</v>
      </c>
      <c r="I143" s="24" t="s">
        <v>2303</v>
      </c>
      <c r="J143" s="25" t="s">
        <v>2294</v>
      </c>
      <c r="K143" s="26" t="s">
        <v>1272</v>
      </c>
      <c r="L143" s="33" t="s">
        <v>1273</v>
      </c>
      <c r="M143" s="5" t="s">
        <v>2293</v>
      </c>
      <c r="N143" s="5"/>
      <c r="O143" s="5" t="s">
        <v>1273</v>
      </c>
      <c r="P143" s="5" t="s">
        <v>1037</v>
      </c>
      <c r="Q143" s="24" t="s">
        <v>1033</v>
      </c>
      <c r="R143" s="7">
        <f>VLOOKUP(C143,'Internal Data'!A:G,4,FALSE)</f>
        <v>52</v>
      </c>
      <c r="S143" s="7" t="str">
        <f>VLOOKUP(C143,'Internal Data'!A:G,5,FALSE)</f>
        <v>001</v>
      </c>
      <c r="T143" s="7" t="str">
        <f>VLOOKUP(C143,'Internal Data'!A:G,6,FALSE)</f>
        <v>2002</v>
      </c>
      <c r="U143" s="94" t="str">
        <f>VLOOKUP(C143,'Internal Data'!A:G,7,FALSE)</f>
        <v>88</v>
      </c>
      <c r="V143" s="92" t="str">
        <f>VLOOKUP(C143,'Direct Energy Data'!B:F,5,FALSE)</f>
        <v>CE-GSD</v>
      </c>
      <c r="W143" s="47" t="str">
        <f>VLOOKUP(V143,'EnergyCAP Data'!K:L,2,FALSE)</f>
        <v>CE Gen Sec DS</v>
      </c>
      <c r="X143" s="48">
        <f>VLOOKUP(F143,'Direct Energy Data'!A:C,3,FALSE)</f>
        <v>0</v>
      </c>
      <c r="Y143" s="48">
        <f>VLOOKUP(C143,'EnergyCAP Data'!A:B,2,FALSE)</f>
        <v>0</v>
      </c>
      <c r="Z143" s="48">
        <f>VLOOKUP(C143,'EnergyCAP Data'!N:O,2,FALSE)</f>
        <v>5</v>
      </c>
      <c r="AA143" s="39"/>
      <c r="AB143" s="39"/>
      <c r="AC143" s="40"/>
      <c r="AD143" s="49">
        <f>Y143/(8760*Z143)</f>
        <v>0</v>
      </c>
    </row>
    <row r="144" spans="1:30" x14ac:dyDescent="0.35">
      <c r="A144" s="7">
        <f t="shared" si="8"/>
        <v>1</v>
      </c>
      <c r="B144" s="5" t="s">
        <v>1022</v>
      </c>
      <c r="C144" s="6" t="s">
        <v>188</v>
      </c>
      <c r="D144" s="5" t="s">
        <v>1103</v>
      </c>
      <c r="E144" s="8">
        <v>210000928015</v>
      </c>
      <c r="F144" s="6" t="s">
        <v>189</v>
      </c>
      <c r="G144" s="5" t="s">
        <v>2487</v>
      </c>
      <c r="H144" s="24">
        <f>VLOOKUP(F144,'Direct Energy Data'!A:E,5,FALSE)</f>
        <v>44102</v>
      </c>
      <c r="I144" s="24" t="s">
        <v>2303</v>
      </c>
      <c r="J144" s="25" t="s">
        <v>1105</v>
      </c>
      <c r="K144" s="26" t="s">
        <v>1053</v>
      </c>
      <c r="L144" s="33" t="s">
        <v>1106</v>
      </c>
      <c r="M144" s="5" t="s">
        <v>1104</v>
      </c>
      <c r="N144" s="5">
        <v>0</v>
      </c>
      <c r="O144" s="5" t="s">
        <v>1093</v>
      </c>
      <c r="P144" s="5" t="s">
        <v>1042</v>
      </c>
      <c r="Q144" s="24" t="s">
        <v>1094</v>
      </c>
      <c r="R144" s="7" t="str">
        <f>VLOOKUP(C144,'Internal Data'!A:G,4,FALSE)</f>
        <v>01</v>
      </c>
      <c r="S144" s="7" t="str">
        <f>VLOOKUP(C144,'Internal Data'!A:G,5,FALSE)</f>
        <v>001</v>
      </c>
      <c r="T144" s="7">
        <f>VLOOKUP(C144,'Internal Data'!A:G,6,FALSE)</f>
        <v>7012</v>
      </c>
      <c r="U144" s="94" t="str">
        <f>VLOOKUP(C144,'Internal Data'!A:G,7,FALSE)</f>
        <v>05</v>
      </c>
      <c r="V144" s="92" t="str">
        <f>VLOOKUP(C144,'Direct Energy Data'!B:F,5,FALSE)</f>
        <v>CE-POLSD</v>
      </c>
      <c r="W144" s="47" t="str">
        <f>VLOOKUP(V144,'EnergyCAP Data'!K:L,2,FALSE)</f>
        <v>CE POL DS</v>
      </c>
      <c r="X144" s="48">
        <f>VLOOKUP(F144,'Direct Energy Data'!A:C,3,FALSE)</f>
        <v>4103</v>
      </c>
      <c r="Y144" s="48">
        <f>VLOOKUP(C144,'EnergyCAP Data'!A:B,2,FALSE)</f>
        <v>4103</v>
      </c>
      <c r="Z144" s="48">
        <f>VLOOKUP(C144,'EnergyCAP Data'!N:O,2,FALSE)</f>
        <v>0</v>
      </c>
      <c r="AA144" s="39"/>
      <c r="AB144" s="39"/>
      <c r="AC144" s="40"/>
      <c r="AD144" s="49" t="s">
        <v>2821</v>
      </c>
    </row>
    <row r="145" spans="1:30" x14ac:dyDescent="0.35">
      <c r="A145" s="7">
        <f t="shared" si="8"/>
        <v>1</v>
      </c>
      <c r="B145" s="5" t="s">
        <v>1022</v>
      </c>
      <c r="C145" s="10" t="s">
        <v>883</v>
      </c>
      <c r="D145" s="5" t="s">
        <v>1208</v>
      </c>
      <c r="E145" s="8" t="s">
        <v>1023</v>
      </c>
      <c r="F145" s="6" t="s">
        <v>884</v>
      </c>
      <c r="G145" s="5" t="s">
        <v>2488</v>
      </c>
      <c r="H145" s="24">
        <f>VLOOKUP(F145,'Direct Energy Data'!A:E,5,FALSE)</f>
        <v>44104</v>
      </c>
      <c r="I145" s="24" t="s">
        <v>2302</v>
      </c>
      <c r="J145" s="25" t="s">
        <v>2363</v>
      </c>
      <c r="K145" s="26" t="s">
        <v>1038</v>
      </c>
      <c r="L145" s="33" t="s">
        <v>1210</v>
      </c>
      <c r="M145" s="5" t="s">
        <v>1209</v>
      </c>
      <c r="N145" s="5"/>
      <c r="O145" s="5" t="s">
        <v>1038</v>
      </c>
      <c r="P145" s="5" t="s">
        <v>1042</v>
      </c>
      <c r="Q145" s="24" t="s">
        <v>1043</v>
      </c>
      <c r="R145" s="7" t="str">
        <f>VLOOKUP(C145,'Internal Data'!A:G,4,FALSE)</f>
        <v>58</v>
      </c>
      <c r="S145" s="7" t="str">
        <f>VLOOKUP(C145,'Internal Data'!A:G,5,FALSE)</f>
        <v>001</v>
      </c>
      <c r="T145" s="7">
        <f>VLOOKUP(C145,'Internal Data'!A:G,6,FALSE)</f>
        <v>2004</v>
      </c>
      <c r="U145" s="94">
        <f>VLOOKUP(C145,'Internal Data'!A:G,7,FALSE)</f>
        <v>70</v>
      </c>
      <c r="V145" s="92" t="str">
        <f>VLOOKUP(C145,'Direct Energy Data'!B:F,5,FALSE)</f>
        <v>CE-GSD</v>
      </c>
      <c r="W145" s="47" t="str">
        <f>VLOOKUP(V145,'EnergyCAP Data'!K:L,2,FALSE)</f>
        <v>CE Gen Sec DS</v>
      </c>
      <c r="X145" s="48">
        <f>VLOOKUP(F145,'Direct Energy Data'!A:C,3,FALSE)</f>
        <v>445</v>
      </c>
      <c r="Y145" s="48">
        <f>VLOOKUP(C145,'EnergyCAP Data'!A:B,2,FALSE)</f>
        <v>514</v>
      </c>
      <c r="Z145" s="48">
        <f>VLOOKUP(C145,'EnergyCAP Data'!N:O,2,FALSE)</f>
        <v>5</v>
      </c>
      <c r="AA145" s="39"/>
      <c r="AB145" s="39"/>
      <c r="AC145" s="40"/>
      <c r="AD145" s="49">
        <f>Y145/(8760*Z145)</f>
        <v>1.1735159817351598E-2</v>
      </c>
    </row>
    <row r="146" spans="1:30" x14ac:dyDescent="0.35">
      <c r="A146" s="7">
        <f t="shared" si="8"/>
        <v>1</v>
      </c>
      <c r="B146" s="5" t="s">
        <v>1022</v>
      </c>
      <c r="C146" s="6" t="s">
        <v>221</v>
      </c>
      <c r="D146" s="5" t="s">
        <v>2282</v>
      </c>
      <c r="E146" s="8">
        <v>210000928007</v>
      </c>
      <c r="F146" s="6" t="s">
        <v>222</v>
      </c>
      <c r="G146" s="5" t="s">
        <v>2489</v>
      </c>
      <c r="H146" s="24">
        <f>VLOOKUP(F146,'Direct Energy Data'!A:E,5,FALSE)</f>
        <v>44142</v>
      </c>
      <c r="I146" s="24" t="s">
        <v>2303</v>
      </c>
      <c r="J146" s="25" t="s">
        <v>2283</v>
      </c>
      <c r="K146" s="26" t="s">
        <v>1053</v>
      </c>
      <c r="L146" s="33" t="s">
        <v>1134</v>
      </c>
      <c r="M146" s="5" t="s">
        <v>1135</v>
      </c>
      <c r="N146" s="5">
        <v>783817</v>
      </c>
      <c r="O146" s="5" t="s">
        <v>1028</v>
      </c>
      <c r="P146" s="5" t="s">
        <v>1029</v>
      </c>
      <c r="Q146" s="24" t="s">
        <v>1030</v>
      </c>
      <c r="R146" s="7" t="str">
        <f>VLOOKUP(C146,'Internal Data'!A:G,4,FALSE)</f>
        <v>60</v>
      </c>
      <c r="S146" s="7" t="str">
        <f>VLOOKUP(C146,'Internal Data'!A:G,5,FALSE)</f>
        <v>001</v>
      </c>
      <c r="T146" s="7">
        <f>VLOOKUP(C146,'Internal Data'!A:G,6,FALSE)</f>
        <v>3001</v>
      </c>
      <c r="U146" s="94" t="str">
        <f>VLOOKUP(C146,'Internal Data'!A:G,7,FALSE)</f>
        <v>00</v>
      </c>
      <c r="V146" s="92" t="str">
        <f>VLOOKUP(C146,'Direct Energy Data'!B:F,5,FALSE)</f>
        <v>CE-POLSD</v>
      </c>
      <c r="W146" s="47" t="str">
        <f>VLOOKUP(V146,'EnergyCAP Data'!K:L,2,FALSE)</f>
        <v>CE POL DS</v>
      </c>
      <c r="X146" s="48">
        <f>VLOOKUP(F146,'Direct Energy Data'!A:C,3,FALSE)</f>
        <v>4485</v>
      </c>
      <c r="Y146" s="48">
        <f>VLOOKUP(C146,'EnergyCAP Data'!A:B,2,FALSE)</f>
        <v>4140</v>
      </c>
      <c r="Z146" s="48">
        <f>VLOOKUP(C146,'EnergyCAP Data'!N:O,2,FALSE)</f>
        <v>0</v>
      </c>
      <c r="AA146" s="39"/>
      <c r="AB146" s="39"/>
      <c r="AC146" s="40"/>
      <c r="AD146" s="49" t="s">
        <v>2821</v>
      </c>
    </row>
    <row r="147" spans="1:30" x14ac:dyDescent="0.35">
      <c r="A147" s="7">
        <f t="shared" si="8"/>
        <v>1</v>
      </c>
      <c r="B147" s="5" t="s">
        <v>1022</v>
      </c>
      <c r="C147" s="6" t="s">
        <v>336</v>
      </c>
      <c r="D147" s="5" t="s">
        <v>1357</v>
      </c>
      <c r="E147" s="8">
        <v>210000928007</v>
      </c>
      <c r="F147" s="6" t="s">
        <v>337</v>
      </c>
      <c r="G147" s="5" t="s">
        <v>2490</v>
      </c>
      <c r="H147" s="24" t="str">
        <f>VLOOKUP(F147,'Direct Energy Data'!A:E,5,FALSE)</f>
        <v>44130-1101</v>
      </c>
      <c r="I147" s="24" t="s">
        <v>2303</v>
      </c>
      <c r="J147" s="25" t="s">
        <v>1359</v>
      </c>
      <c r="K147" s="26" t="s">
        <v>1272</v>
      </c>
      <c r="L147" s="33" t="s">
        <v>1273</v>
      </c>
      <c r="M147" s="5" t="s">
        <v>1358</v>
      </c>
      <c r="N147" s="5"/>
      <c r="O147" s="5" t="s">
        <v>1273</v>
      </c>
      <c r="P147" s="5" t="s">
        <v>1037</v>
      </c>
      <c r="Q147" s="24" t="s">
        <v>1033</v>
      </c>
      <c r="R147" s="7">
        <f>VLOOKUP(C147,'Internal Data'!A:G,4,FALSE)</f>
        <v>52</v>
      </c>
      <c r="S147" s="7" t="str">
        <f>VLOOKUP(C147,'Internal Data'!A:G,5,FALSE)</f>
        <v>001</v>
      </c>
      <c r="T147" s="7" t="str">
        <f>VLOOKUP(C147,'Internal Data'!A:G,6,FALSE)</f>
        <v>2002</v>
      </c>
      <c r="U147" s="94" t="str">
        <f>VLOOKUP(C147,'Internal Data'!A:G,7,FALSE)</f>
        <v>55</v>
      </c>
      <c r="V147" s="92" t="str">
        <f>VLOOKUP(C147,'Direct Energy Data'!B:F,5,FALSE)</f>
        <v>CE-GSD</v>
      </c>
      <c r="W147" s="47" t="str">
        <f>VLOOKUP(V147,'EnergyCAP Data'!K:L,2,FALSE)</f>
        <v>CE Gen Sec DS</v>
      </c>
      <c r="X147" s="48">
        <f>VLOOKUP(F147,'Direct Energy Data'!A:C,3,FALSE)</f>
        <v>3670</v>
      </c>
      <c r="Y147" s="48">
        <f>VLOOKUP(C147,'EnergyCAP Data'!A:B,2,FALSE)</f>
        <v>3203</v>
      </c>
      <c r="Z147" s="48">
        <f>VLOOKUP(C147,'EnergyCAP Data'!N:O,2,FALSE)</f>
        <v>5</v>
      </c>
      <c r="AA147" s="39"/>
      <c r="AB147" s="39"/>
      <c r="AC147" s="40"/>
      <c r="AD147" s="49">
        <f>Y147/(8760*Z147)</f>
        <v>7.3127853881278543E-2</v>
      </c>
    </row>
    <row r="148" spans="1:30" x14ac:dyDescent="0.35">
      <c r="A148" s="7">
        <f t="shared" si="8"/>
        <v>1</v>
      </c>
      <c r="B148" s="5" t="s">
        <v>1022</v>
      </c>
      <c r="C148" s="6" t="s">
        <v>64</v>
      </c>
      <c r="D148" s="5" t="s">
        <v>1449</v>
      </c>
      <c r="E148" s="8">
        <v>210000928015</v>
      </c>
      <c r="F148" s="6" t="s">
        <v>65</v>
      </c>
      <c r="G148" s="5" t="s">
        <v>2491</v>
      </c>
      <c r="H148" s="24">
        <f>VLOOKUP(F148,'Direct Energy Data'!A:E,5,FALSE)</f>
        <v>44122</v>
      </c>
      <c r="I148" s="24" t="s">
        <v>2303</v>
      </c>
      <c r="J148" s="25" t="s">
        <v>1450</v>
      </c>
      <c r="K148" s="26" t="s">
        <v>1053</v>
      </c>
      <c r="L148" s="33" t="s">
        <v>1087</v>
      </c>
      <c r="M148" s="5" t="s">
        <v>1088</v>
      </c>
      <c r="N148" s="5">
        <v>6172</v>
      </c>
      <c r="O148" s="5" t="s">
        <v>1036</v>
      </c>
      <c r="P148" s="5" t="s">
        <v>1037</v>
      </c>
      <c r="Q148" s="24" t="s">
        <v>1033</v>
      </c>
      <c r="R148" s="7">
        <f>VLOOKUP(C148,'Internal Data'!A:G,4,FALSE)</f>
        <v>52</v>
      </c>
      <c r="S148" s="7" t="str">
        <f>VLOOKUP(C148,'Internal Data'!A:G,5,FALSE)</f>
        <v>001</v>
      </c>
      <c r="T148" s="7" t="str">
        <f>VLOOKUP(C148,'Internal Data'!A:G,6,FALSE)</f>
        <v>2002</v>
      </c>
      <c r="U148" s="94" t="str">
        <f>VLOOKUP(C148,'Internal Data'!A:G,7,FALSE)</f>
        <v>55</v>
      </c>
      <c r="V148" s="92" t="str">
        <f>VLOOKUP(C148,'Direct Energy Data'!B:F,5,FALSE)</f>
        <v>CE-POLSD</v>
      </c>
      <c r="W148" s="47" t="str">
        <f>VLOOKUP(V148,'EnergyCAP Data'!K:L,2,FALSE)</f>
        <v>CE POL DS</v>
      </c>
      <c r="X148" s="48">
        <f>VLOOKUP(F148,'Direct Energy Data'!A:C,3,FALSE)</f>
        <v>3586</v>
      </c>
      <c r="Y148" s="48">
        <f>VLOOKUP(C148,'EnergyCAP Data'!A:B,2,FALSE)</f>
        <v>3912</v>
      </c>
      <c r="Z148" s="48">
        <f>VLOOKUP(C148,'EnergyCAP Data'!N:O,2,FALSE)</f>
        <v>0</v>
      </c>
      <c r="AA148" s="39"/>
      <c r="AB148" s="39"/>
      <c r="AC148" s="40"/>
      <c r="AD148" s="49" t="s">
        <v>2821</v>
      </c>
    </row>
    <row r="149" spans="1:30" x14ac:dyDescent="0.35">
      <c r="A149" s="7">
        <f t="shared" si="8"/>
        <v>1</v>
      </c>
      <c r="B149" s="5" t="s">
        <v>1022</v>
      </c>
      <c r="C149" s="6" t="s">
        <v>82</v>
      </c>
      <c r="D149" s="5" t="s">
        <v>1451</v>
      </c>
      <c r="E149" s="8">
        <v>210000928015</v>
      </c>
      <c r="F149" s="6" t="s">
        <v>83</v>
      </c>
      <c r="G149" s="5" t="s">
        <v>2492</v>
      </c>
      <c r="H149" s="24">
        <f>VLOOKUP(F149,'Direct Energy Data'!A:E,5,FALSE)</f>
        <v>44104</v>
      </c>
      <c r="I149" s="24" t="s">
        <v>2303</v>
      </c>
      <c r="J149" s="25" t="s">
        <v>1453</v>
      </c>
      <c r="K149" s="26" t="s">
        <v>1053</v>
      </c>
      <c r="L149" s="33" t="s">
        <v>1454</v>
      </c>
      <c r="M149" s="5" t="s">
        <v>1452</v>
      </c>
      <c r="N149" s="5">
        <v>0</v>
      </c>
      <c r="O149" s="5" t="s">
        <v>1084</v>
      </c>
      <c r="P149" s="5" t="s">
        <v>1042</v>
      </c>
      <c r="Q149" s="24" t="s">
        <v>1094</v>
      </c>
      <c r="R149" s="7" t="str">
        <f>VLOOKUP(C149,'Internal Data'!A:G,4,FALSE)</f>
        <v>01</v>
      </c>
      <c r="S149" s="7" t="str">
        <f>VLOOKUP(C149,'Internal Data'!A:G,5,FALSE)</f>
        <v>001</v>
      </c>
      <c r="T149" s="7">
        <f>VLOOKUP(C149,'Internal Data'!A:G,6,FALSE)</f>
        <v>7012</v>
      </c>
      <c r="U149" s="94" t="str">
        <f>VLOOKUP(C149,'Internal Data'!A:G,7,FALSE)</f>
        <v>17</v>
      </c>
      <c r="V149" s="92" t="str">
        <f>VLOOKUP(C149,'Direct Energy Data'!B:F,5,FALSE)</f>
        <v>CE-POLSD</v>
      </c>
      <c r="W149" s="47" t="str">
        <f>VLOOKUP(V149,'EnergyCAP Data'!K:L,2,FALSE)</f>
        <v>CE POL DS</v>
      </c>
      <c r="X149" s="48">
        <f>VLOOKUP(F149,'Direct Energy Data'!A:C,3,FALSE)</f>
        <v>3586</v>
      </c>
      <c r="Y149" s="48">
        <f>VLOOKUP(C149,'EnergyCAP Data'!A:B,2,FALSE)</f>
        <v>3912</v>
      </c>
      <c r="Z149" s="48">
        <f>VLOOKUP(C149,'EnergyCAP Data'!N:O,2,FALSE)</f>
        <v>0</v>
      </c>
      <c r="AA149" s="39"/>
      <c r="AB149" s="39"/>
      <c r="AC149" s="40"/>
      <c r="AD149" s="49" t="s">
        <v>2821</v>
      </c>
    </row>
    <row r="150" spans="1:30" x14ac:dyDescent="0.35">
      <c r="A150" s="7">
        <f t="shared" si="8"/>
        <v>1</v>
      </c>
      <c r="B150" s="5" t="s">
        <v>1022</v>
      </c>
      <c r="C150" s="6" t="s">
        <v>168</v>
      </c>
      <c r="D150" s="5" t="s">
        <v>1408</v>
      </c>
      <c r="E150" s="8">
        <v>210000928015</v>
      </c>
      <c r="F150" s="6" t="s">
        <v>169</v>
      </c>
      <c r="G150" s="5" t="s">
        <v>2493</v>
      </c>
      <c r="H150" s="24">
        <f>VLOOKUP(F150,'Direct Energy Data'!A:E,5,FALSE)</f>
        <v>44105</v>
      </c>
      <c r="I150" s="24" t="s">
        <v>2303</v>
      </c>
      <c r="J150" s="25" t="s">
        <v>1409</v>
      </c>
      <c r="K150" s="26" t="s">
        <v>1053</v>
      </c>
      <c r="L150" s="33" t="s">
        <v>1410</v>
      </c>
      <c r="M150" s="5" t="s">
        <v>1411</v>
      </c>
      <c r="N150" s="5">
        <v>0</v>
      </c>
      <c r="O150" s="5" t="s">
        <v>1093</v>
      </c>
      <c r="P150" s="5" t="s">
        <v>1042</v>
      </c>
      <c r="Q150" s="24" t="s">
        <v>1094</v>
      </c>
      <c r="R150" s="7" t="str">
        <f>VLOOKUP(C150,'Internal Data'!A:G,4,FALSE)</f>
        <v>01</v>
      </c>
      <c r="S150" s="7" t="str">
        <f>VLOOKUP(C150,'Internal Data'!A:G,5,FALSE)</f>
        <v>001</v>
      </c>
      <c r="T150" s="7">
        <f>VLOOKUP(C150,'Internal Data'!A:G,6,FALSE)</f>
        <v>7004</v>
      </c>
      <c r="U150" s="94" t="str">
        <f>VLOOKUP(C150,'Internal Data'!A:G,7,FALSE)</f>
        <v>04</v>
      </c>
      <c r="V150" s="92" t="str">
        <f>VLOOKUP(C150,'Direct Energy Data'!B:F,5,FALSE)</f>
        <v>CE-POLSD</v>
      </c>
      <c r="W150" s="47" t="str">
        <f>VLOOKUP(V150,'EnergyCAP Data'!K:L,2,FALSE)</f>
        <v>CE POL DS</v>
      </c>
      <c r="X150" s="48">
        <f>VLOOKUP(F150,'Direct Energy Data'!A:C,3,FALSE)</f>
        <v>3586</v>
      </c>
      <c r="Y150" s="48">
        <f>VLOOKUP(C150,'EnergyCAP Data'!A:B,2,FALSE)</f>
        <v>3912</v>
      </c>
      <c r="Z150" s="48">
        <f>VLOOKUP(C150,'EnergyCAP Data'!N:O,2,FALSE)</f>
        <v>0</v>
      </c>
      <c r="AA150" s="39"/>
      <c r="AB150" s="39"/>
      <c r="AC150" s="40"/>
      <c r="AD150" s="49" t="s">
        <v>2821</v>
      </c>
    </row>
    <row r="151" spans="1:30" x14ac:dyDescent="0.35">
      <c r="A151" s="7">
        <f t="shared" si="8"/>
        <v>1</v>
      </c>
      <c r="B151" s="5" t="s">
        <v>1022</v>
      </c>
      <c r="C151" s="6" t="s">
        <v>217</v>
      </c>
      <c r="D151" s="5" t="s">
        <v>1431</v>
      </c>
      <c r="E151" s="8">
        <v>210000928007</v>
      </c>
      <c r="F151" s="6" t="s">
        <v>218</v>
      </c>
      <c r="G151" s="5" t="s">
        <v>2494</v>
      </c>
      <c r="H151" s="24">
        <f>VLOOKUP(F151,'Direct Energy Data'!A:E,5,FALSE)</f>
        <v>44122</v>
      </c>
      <c r="I151" s="24" t="s">
        <v>2303</v>
      </c>
      <c r="J151" s="25" t="s">
        <v>1432</v>
      </c>
      <c r="K151" s="26" t="s">
        <v>1053</v>
      </c>
      <c r="L151" s="33" t="s">
        <v>1087</v>
      </c>
      <c r="M151" s="5" t="s">
        <v>1088</v>
      </c>
      <c r="N151" s="5">
        <v>6172</v>
      </c>
      <c r="O151" s="5" t="s">
        <v>1036</v>
      </c>
      <c r="P151" s="5" t="s">
        <v>1037</v>
      </c>
      <c r="Q151" s="24" t="s">
        <v>1033</v>
      </c>
      <c r="R151" s="7">
        <f>VLOOKUP(C151,'Internal Data'!A:G,4,FALSE)</f>
        <v>52</v>
      </c>
      <c r="S151" s="7" t="str">
        <f>VLOOKUP(C151,'Internal Data'!A:G,5,FALSE)</f>
        <v>001</v>
      </c>
      <c r="T151" s="7" t="str">
        <f>VLOOKUP(C151,'Internal Data'!A:G,6,FALSE)</f>
        <v>2002</v>
      </c>
      <c r="U151" s="94" t="str">
        <f>VLOOKUP(C151,'Internal Data'!A:G,7,FALSE)</f>
        <v>55</v>
      </c>
      <c r="V151" s="92" t="str">
        <f>VLOOKUP(C151,'Direct Energy Data'!B:F,5,FALSE)</f>
        <v>CE-POLSD</v>
      </c>
      <c r="W151" s="47" t="str">
        <f>VLOOKUP(V151,'EnergyCAP Data'!K:L,2,FALSE)</f>
        <v>CE POL DS</v>
      </c>
      <c r="X151" s="48">
        <f>VLOOKUP(F151,'Direct Energy Data'!A:C,3,FALSE)</f>
        <v>4238</v>
      </c>
      <c r="Y151" s="48">
        <f>VLOOKUP(C151,'EnergyCAP Data'!A:B,2,FALSE)</f>
        <v>3912</v>
      </c>
      <c r="Z151" s="48">
        <f>VLOOKUP(C151,'EnergyCAP Data'!N:O,2,FALSE)</f>
        <v>0</v>
      </c>
      <c r="AA151" s="39"/>
      <c r="AB151" s="39"/>
      <c r="AC151" s="40"/>
      <c r="AD151" s="49" t="s">
        <v>2821</v>
      </c>
    </row>
    <row r="152" spans="1:30" x14ac:dyDescent="0.35">
      <c r="A152" s="7">
        <f t="shared" si="8"/>
        <v>1</v>
      </c>
      <c r="B152" s="5" t="s">
        <v>1022</v>
      </c>
      <c r="C152" s="6" t="s">
        <v>146</v>
      </c>
      <c r="D152" s="5" t="s">
        <v>1314</v>
      </c>
      <c r="E152" s="8">
        <v>210000928015</v>
      </c>
      <c r="F152" s="6" t="s">
        <v>147</v>
      </c>
      <c r="G152" s="5" t="s">
        <v>2495</v>
      </c>
      <c r="H152" s="24">
        <f>VLOOKUP(F152,'Direct Energy Data'!A:E,5,FALSE)</f>
        <v>44111</v>
      </c>
      <c r="I152" s="24" t="s">
        <v>2303</v>
      </c>
      <c r="J152" s="25" t="s">
        <v>1576</v>
      </c>
      <c r="K152" s="26" t="s">
        <v>1053</v>
      </c>
      <c r="L152" s="33" t="s">
        <v>1161</v>
      </c>
      <c r="M152" s="5" t="s">
        <v>1162</v>
      </c>
      <c r="N152" s="5">
        <v>1600</v>
      </c>
      <c r="O152" s="5" t="s">
        <v>1056</v>
      </c>
      <c r="P152" s="5" t="s">
        <v>1042</v>
      </c>
      <c r="Q152" s="24" t="s">
        <v>1094</v>
      </c>
      <c r="R152" s="7" t="str">
        <f>VLOOKUP(C152,'Internal Data'!A:G,4,FALSE)</f>
        <v>01</v>
      </c>
      <c r="S152" s="7" t="str">
        <f>VLOOKUP(C152,'Internal Data'!A:G,5,FALSE)</f>
        <v>001</v>
      </c>
      <c r="T152" s="7">
        <f>VLOOKUP(C152,'Internal Data'!A:G,6,FALSE)</f>
        <v>7012</v>
      </c>
      <c r="U152" s="94" t="str">
        <f>VLOOKUP(C152,'Internal Data'!A:G,7,FALSE)</f>
        <v>05</v>
      </c>
      <c r="V152" s="92" t="str">
        <f>VLOOKUP(C152,'Direct Energy Data'!B:F,5,FALSE)</f>
        <v>CE-POLSD</v>
      </c>
      <c r="W152" s="47" t="str">
        <f>VLOOKUP(V152,'EnergyCAP Data'!K:L,2,FALSE)</f>
        <v>CE POL DS</v>
      </c>
      <c r="X152" s="48">
        <f>VLOOKUP(F152,'Direct Energy Data'!A:C,3,FALSE)</f>
        <v>3465</v>
      </c>
      <c r="Y152" s="48">
        <f>VLOOKUP(C152,'EnergyCAP Data'!A:B,2,FALSE)</f>
        <v>3780</v>
      </c>
      <c r="Z152" s="48">
        <f>VLOOKUP(C152,'EnergyCAP Data'!N:O,2,FALSE)</f>
        <v>0</v>
      </c>
      <c r="AA152" s="39"/>
      <c r="AB152" s="39"/>
      <c r="AC152" s="40"/>
      <c r="AD152" s="49" t="s">
        <v>2821</v>
      </c>
    </row>
    <row r="153" spans="1:30" x14ac:dyDescent="0.35">
      <c r="A153" s="7">
        <f t="shared" si="8"/>
        <v>1</v>
      </c>
      <c r="B153" s="5" t="s">
        <v>1022</v>
      </c>
      <c r="C153" s="6" t="s">
        <v>200</v>
      </c>
      <c r="D153" s="5" t="s">
        <v>1581</v>
      </c>
      <c r="E153" s="8">
        <v>210000928015</v>
      </c>
      <c r="F153" s="6" t="s">
        <v>201</v>
      </c>
      <c r="G153" s="5" t="s">
        <v>2496</v>
      </c>
      <c r="H153" s="24">
        <f>VLOOKUP(F153,'Direct Energy Data'!A:E,5,FALSE)</f>
        <v>44111</v>
      </c>
      <c r="I153" s="24" t="s">
        <v>2303</v>
      </c>
      <c r="J153" s="25" t="s">
        <v>1583</v>
      </c>
      <c r="K153" s="26" t="s">
        <v>1053</v>
      </c>
      <c r="L153" s="33" t="s">
        <v>1338</v>
      </c>
      <c r="M153" s="5" t="s">
        <v>1582</v>
      </c>
      <c r="N153" s="5"/>
      <c r="O153" s="5" t="s">
        <v>1339</v>
      </c>
      <c r="P153" s="5" t="s">
        <v>1037</v>
      </c>
      <c r="Q153" s="24" t="s">
        <v>1033</v>
      </c>
      <c r="R153" s="7" t="str">
        <f>VLOOKUP(C153,'Internal Data'!A:G,4,FALSE)</f>
        <v>01</v>
      </c>
      <c r="S153" s="7" t="str">
        <f>VLOOKUP(C153,'Internal Data'!A:G,5,FALSE)</f>
        <v>001</v>
      </c>
      <c r="T153" s="7">
        <f>VLOOKUP(C153,'Internal Data'!A:G,6,FALSE)</f>
        <v>7012</v>
      </c>
      <c r="U153" s="94" t="str">
        <f>VLOOKUP(C153,'Internal Data'!A:G,7,FALSE)</f>
        <v>05</v>
      </c>
      <c r="V153" s="92" t="str">
        <f>VLOOKUP(C153,'Direct Energy Data'!B:F,5,FALSE)</f>
        <v>CE-POLSD</v>
      </c>
      <c r="W153" s="47" t="str">
        <f>VLOOKUP(V153,'EnergyCAP Data'!K:L,2,FALSE)</f>
        <v>CE POL DS</v>
      </c>
      <c r="X153" s="48">
        <f>VLOOKUP(F153,'Direct Energy Data'!A:C,3,FALSE)</f>
        <v>3465</v>
      </c>
      <c r="Y153" s="48">
        <f>VLOOKUP(C153,'EnergyCAP Data'!A:B,2,FALSE)</f>
        <v>3780</v>
      </c>
      <c r="Z153" s="48">
        <f>VLOOKUP(C153,'EnergyCAP Data'!N:O,2,FALSE)</f>
        <v>0</v>
      </c>
      <c r="AA153" s="39"/>
      <c r="AB153" s="39"/>
      <c r="AC153" s="40"/>
      <c r="AD153" s="49" t="s">
        <v>2821</v>
      </c>
    </row>
    <row r="154" spans="1:30" x14ac:dyDescent="0.35">
      <c r="A154" s="7">
        <f t="shared" si="8"/>
        <v>1</v>
      </c>
      <c r="B154" s="5" t="s">
        <v>1022</v>
      </c>
      <c r="C154" s="6" t="s">
        <v>314</v>
      </c>
      <c r="D154" s="5" t="s">
        <v>1590</v>
      </c>
      <c r="E154" s="8">
        <v>210000928007</v>
      </c>
      <c r="F154" s="6" t="s">
        <v>315</v>
      </c>
      <c r="G154" s="5" t="s">
        <v>2497</v>
      </c>
      <c r="H154" s="24" t="str">
        <f>VLOOKUP(F154,'Direct Energy Data'!A:E,5,FALSE)</f>
        <v>44135-3567</v>
      </c>
      <c r="I154" s="24" t="s">
        <v>2303</v>
      </c>
      <c r="J154" s="25" t="s">
        <v>1591</v>
      </c>
      <c r="K154" s="26" t="s">
        <v>1025</v>
      </c>
      <c r="L154" s="33" t="s">
        <v>1592</v>
      </c>
      <c r="M154" s="5" t="s">
        <v>1593</v>
      </c>
      <c r="N154" s="5">
        <v>8600</v>
      </c>
      <c r="O154" s="5" t="s">
        <v>1084</v>
      </c>
      <c r="P154" s="5" t="s">
        <v>1037</v>
      </c>
      <c r="Q154" s="24" t="s">
        <v>1033</v>
      </c>
      <c r="R154" s="7">
        <f>VLOOKUP(C154,'Internal Data'!A:G,4,FALSE)</f>
        <v>52</v>
      </c>
      <c r="S154" s="7" t="str">
        <f>VLOOKUP(C154,'Internal Data'!A:G,5,FALSE)</f>
        <v>001</v>
      </c>
      <c r="T154" s="7" t="str">
        <f>VLOOKUP(C154,'Internal Data'!A:G,6,FALSE)</f>
        <v>2002</v>
      </c>
      <c r="U154" s="94" t="str">
        <f>VLOOKUP(C154,'Internal Data'!A:G,7,FALSE)</f>
        <v>88</v>
      </c>
      <c r="V154" s="92" t="str">
        <f>VLOOKUP(C154,'Direct Energy Data'!B:F,5,FALSE)</f>
        <v>CE-POLSD</v>
      </c>
      <c r="W154" s="47" t="str">
        <f>VLOOKUP(V154,'EnergyCAP Data'!K:L,2,FALSE)</f>
        <v>CE POL DS</v>
      </c>
      <c r="X154" s="48">
        <f>VLOOKUP(F154,'Direct Energy Data'!A:C,3,FALSE)</f>
        <v>3311</v>
      </c>
      <c r="Y154" s="48">
        <f>VLOOKUP(C154,'EnergyCAP Data'!A:B,2,FALSE)</f>
        <v>3612</v>
      </c>
      <c r="Z154" s="48">
        <f>VLOOKUP(C154,'EnergyCAP Data'!N:O,2,FALSE)</f>
        <v>0</v>
      </c>
      <c r="AA154" s="39"/>
      <c r="AB154" s="39"/>
      <c r="AC154" s="40"/>
      <c r="AD154" s="49" t="s">
        <v>2821</v>
      </c>
    </row>
    <row r="155" spans="1:30" x14ac:dyDescent="0.35">
      <c r="A155" s="7">
        <f t="shared" si="8"/>
        <v>1</v>
      </c>
      <c r="B155" s="5" t="s">
        <v>1022</v>
      </c>
      <c r="C155" s="6" t="s">
        <v>885</v>
      </c>
      <c r="D155" s="5" t="s">
        <v>1421</v>
      </c>
      <c r="E155" s="8">
        <v>210000928007</v>
      </c>
      <c r="F155" s="6" t="s">
        <v>886</v>
      </c>
      <c r="G155" s="5" t="s">
        <v>2498</v>
      </c>
      <c r="H155" s="24" t="str">
        <f>VLOOKUP(F155,'Direct Energy Data'!A:E,5,FALSE)</f>
        <v>44104-1406</v>
      </c>
      <c r="I155" s="24" t="s">
        <v>2303</v>
      </c>
      <c r="J155" s="25" t="s">
        <v>999</v>
      </c>
      <c r="K155" s="26" t="s">
        <v>1053</v>
      </c>
      <c r="L155" s="33" t="s">
        <v>1422</v>
      </c>
      <c r="M155" s="5" t="s">
        <v>1423</v>
      </c>
      <c r="N155" s="5">
        <v>39200</v>
      </c>
      <c r="O155" s="5" t="s">
        <v>1159</v>
      </c>
      <c r="P155" s="5" t="s">
        <v>1042</v>
      </c>
      <c r="Q155" s="24" t="s">
        <v>1057</v>
      </c>
      <c r="R155" s="7" t="str">
        <f>VLOOKUP(C155,'Internal Data'!A:G,4,FALSE)</f>
        <v>01</v>
      </c>
      <c r="S155" s="7" t="str">
        <f>VLOOKUP(C155,'Internal Data'!A:G,5,FALSE)</f>
        <v>001</v>
      </c>
      <c r="T155" s="7">
        <f>VLOOKUP(C155,'Internal Data'!A:G,6,FALSE)</f>
        <v>7004</v>
      </c>
      <c r="U155" s="94" t="str">
        <f>VLOOKUP(C155,'Internal Data'!A:G,7,FALSE)</f>
        <v>04</v>
      </c>
      <c r="V155" s="92" t="str">
        <f>VLOOKUP(C155,'Direct Energy Data'!B:F,5,FALSE)</f>
        <v>CE-GSD</v>
      </c>
      <c r="W155" s="47" t="str">
        <f>VLOOKUP(V155,'EnergyCAP Data'!K:L,2,FALSE)</f>
        <v>CE Gen Sec DS</v>
      </c>
      <c r="X155" s="48">
        <f>VLOOKUP(F155,'Direct Energy Data'!A:C,3,FALSE)</f>
        <v>3386</v>
      </c>
      <c r="Y155" s="48">
        <f>VLOOKUP(C155,'EnergyCAP Data'!A:B,2,FALSE)</f>
        <v>3643</v>
      </c>
      <c r="Z155" s="48">
        <f>VLOOKUP(C155,'EnergyCAP Data'!N:O,2,FALSE)</f>
        <v>5</v>
      </c>
      <c r="AA155" s="39"/>
      <c r="AB155" s="39"/>
      <c r="AC155" s="40"/>
      <c r="AD155" s="49">
        <f>Y155/(8760*Z155)</f>
        <v>8.3173515981735155E-2</v>
      </c>
    </row>
    <row r="156" spans="1:30" x14ac:dyDescent="0.35">
      <c r="A156" s="7">
        <f t="shared" si="8"/>
        <v>1</v>
      </c>
      <c r="B156" s="5" t="s">
        <v>1022</v>
      </c>
      <c r="C156" s="6" t="s">
        <v>150</v>
      </c>
      <c r="D156" s="5" t="s">
        <v>1314</v>
      </c>
      <c r="E156" s="8">
        <v>210000928015</v>
      </c>
      <c r="F156" s="6" t="s">
        <v>151</v>
      </c>
      <c r="G156" s="5" t="s">
        <v>2499</v>
      </c>
      <c r="H156" s="24" t="str">
        <f>VLOOKUP(F156,'Direct Energy Data'!A:E,5,FALSE)</f>
        <v>44111-1074</v>
      </c>
      <c r="I156" s="24" t="s">
        <v>2303</v>
      </c>
      <c r="J156" s="25" t="s">
        <v>1315</v>
      </c>
      <c r="K156" s="26" t="s">
        <v>1053</v>
      </c>
      <c r="L156" s="33" t="s">
        <v>1161</v>
      </c>
      <c r="M156" s="5" t="s">
        <v>1162</v>
      </c>
      <c r="N156" s="5">
        <v>1600</v>
      </c>
      <c r="O156" s="5" t="s">
        <v>1056</v>
      </c>
      <c r="P156" s="5" t="s">
        <v>1042</v>
      </c>
      <c r="Q156" s="24" t="s">
        <v>1094</v>
      </c>
      <c r="R156" s="7" t="str">
        <f>VLOOKUP(C156,'Internal Data'!A:G,4,FALSE)</f>
        <v>01</v>
      </c>
      <c r="S156" s="7" t="str">
        <f>VLOOKUP(C156,'Internal Data'!A:G,5,FALSE)</f>
        <v>001</v>
      </c>
      <c r="T156" s="7">
        <f>VLOOKUP(C156,'Internal Data'!A:G,6,FALSE)</f>
        <v>7004</v>
      </c>
      <c r="U156" s="94" t="str">
        <f>VLOOKUP(C156,'Internal Data'!A:G,7,FALSE)</f>
        <v>02</v>
      </c>
      <c r="V156" s="92" t="str">
        <f>VLOOKUP(C156,'Direct Energy Data'!B:F,5,FALSE)</f>
        <v>CE-POLSD</v>
      </c>
      <c r="W156" s="47" t="str">
        <f>VLOOKUP(V156,'EnergyCAP Data'!K:L,2,FALSE)</f>
        <v>CE POL DS</v>
      </c>
      <c r="X156" s="48">
        <f>VLOOKUP(F156,'Direct Energy Data'!A:C,3,FALSE)</f>
        <v>2992</v>
      </c>
      <c r="Y156" s="48">
        <f>VLOOKUP(C156,'EnergyCAP Data'!A:B,2,FALSE)</f>
        <v>3264</v>
      </c>
      <c r="Z156" s="48">
        <f>VLOOKUP(C156,'EnergyCAP Data'!N:O,2,FALSE)</f>
        <v>0</v>
      </c>
      <c r="AA156" s="39"/>
      <c r="AB156" s="39"/>
      <c r="AC156" s="40"/>
      <c r="AD156" s="49" t="s">
        <v>2821</v>
      </c>
    </row>
    <row r="157" spans="1:30" x14ac:dyDescent="0.35">
      <c r="A157" s="7">
        <f t="shared" si="8"/>
        <v>1</v>
      </c>
      <c r="B157" s="5" t="s">
        <v>1022</v>
      </c>
      <c r="C157" s="6" t="s">
        <v>344</v>
      </c>
      <c r="D157" s="5" t="s">
        <v>1292</v>
      </c>
      <c r="E157" s="8">
        <v>210000928015</v>
      </c>
      <c r="F157" s="6" t="s">
        <v>345</v>
      </c>
      <c r="G157" s="5" t="s">
        <v>2500</v>
      </c>
      <c r="H157" s="24" t="str">
        <f>VLOOKUP(F157,'Direct Energy Data'!A:E,5,FALSE)</f>
        <v>44113-1418</v>
      </c>
      <c r="I157" s="24" t="s">
        <v>2303</v>
      </c>
      <c r="J157" s="25" t="s">
        <v>976</v>
      </c>
      <c r="K157" s="26" t="s">
        <v>1025</v>
      </c>
      <c r="L157" s="33" t="s">
        <v>1294</v>
      </c>
      <c r="M157" s="5" t="s">
        <v>1295</v>
      </c>
      <c r="N157" s="5"/>
      <c r="O157" s="5" t="s">
        <v>1207</v>
      </c>
      <c r="P157" s="5" t="s">
        <v>1037</v>
      </c>
      <c r="Q157" s="24" t="s">
        <v>1033</v>
      </c>
      <c r="R157" s="7">
        <f>VLOOKUP(C157,'Internal Data'!A:G,4,FALSE)</f>
        <v>52</v>
      </c>
      <c r="S157" s="7" t="str">
        <f>VLOOKUP(C157,'Internal Data'!A:G,5,FALSE)</f>
        <v>001</v>
      </c>
      <c r="T157" s="7">
        <f>VLOOKUP(C157,'Internal Data'!A:G,6,FALSE)</f>
        <v>2002</v>
      </c>
      <c r="U157" s="94">
        <f>VLOOKUP(C157,'Internal Data'!A:G,7,FALSE)</f>
        <v>88</v>
      </c>
      <c r="V157" s="92" t="str">
        <f>VLOOKUP(C157,'Direct Energy Data'!B:F,5,FALSE)</f>
        <v>CE-GSD</v>
      </c>
      <c r="W157" s="47" t="str">
        <f>VLOOKUP(V157,'EnergyCAP Data'!K:L,2,FALSE)</f>
        <v>CE Gen Sec DS</v>
      </c>
      <c r="X157" s="48">
        <f>VLOOKUP(F157,'Direct Energy Data'!A:C,3,FALSE)</f>
        <v>2265</v>
      </c>
      <c r="Y157" s="48">
        <f>VLOOKUP(C157,'EnergyCAP Data'!A:B,2,FALSE)</f>
        <v>4044</v>
      </c>
      <c r="Z157" s="48">
        <f>VLOOKUP(C157,'EnergyCAP Data'!N:O,2,FALSE)</f>
        <v>8.3000000000000007</v>
      </c>
      <c r="AA157" s="39"/>
      <c r="AB157" s="39"/>
      <c r="AC157" s="40"/>
      <c r="AD157" s="49">
        <f>Y157/(8760*Z157)</f>
        <v>5.5619739230896185E-2</v>
      </c>
    </row>
    <row r="158" spans="1:30" x14ac:dyDescent="0.35">
      <c r="A158" s="7">
        <f t="shared" si="8"/>
        <v>1</v>
      </c>
      <c r="B158" s="5" t="s">
        <v>1022</v>
      </c>
      <c r="C158" s="6" t="s">
        <v>160</v>
      </c>
      <c r="D158" s="5" t="s">
        <v>1513</v>
      </c>
      <c r="E158" s="8">
        <v>210000928015</v>
      </c>
      <c r="F158" s="6" t="s">
        <v>161</v>
      </c>
      <c r="G158" s="5" t="s">
        <v>2501</v>
      </c>
      <c r="H158" s="24" t="str">
        <f>VLOOKUP(F158,'Direct Energy Data'!A:E,5,FALSE)</f>
        <v>44109-4406</v>
      </c>
      <c r="I158" s="24" t="s">
        <v>2303</v>
      </c>
      <c r="J158" s="25" t="s">
        <v>2327</v>
      </c>
      <c r="K158" s="26" t="s">
        <v>1048</v>
      </c>
      <c r="L158" s="33" t="s">
        <v>1515</v>
      </c>
      <c r="M158" s="5" t="s">
        <v>1514</v>
      </c>
      <c r="N158" s="5">
        <v>0</v>
      </c>
      <c r="O158" s="5" t="s">
        <v>1340</v>
      </c>
      <c r="P158" s="5" t="s">
        <v>1037</v>
      </c>
      <c r="Q158" s="24" t="s">
        <v>1341</v>
      </c>
      <c r="R158" s="7">
        <f>VLOOKUP(C158,'Internal Data'!A:G,4,FALSE)</f>
        <v>54</v>
      </c>
      <c r="S158" s="7" t="str">
        <f>VLOOKUP(C158,'Internal Data'!A:G,5,FALSE)</f>
        <v>001</v>
      </c>
      <c r="T158" s="7" t="str">
        <f>VLOOKUP(C158,'Internal Data'!A:G,6,FALSE)</f>
        <v>2003</v>
      </c>
      <c r="U158" s="94" t="str">
        <f>VLOOKUP(C158,'Internal Data'!A:G,7,FALSE)</f>
        <v>50</v>
      </c>
      <c r="V158" s="92" t="str">
        <f>VLOOKUP(C158,'Direct Energy Data'!B:F,5,FALSE)</f>
        <v>CE-GSD</v>
      </c>
      <c r="W158" s="47" t="str">
        <f>VLOOKUP(V158,'EnergyCAP Data'!K:L,2,FALSE)</f>
        <v>CE Gen Sec DS</v>
      </c>
      <c r="X158" s="48">
        <f>VLOOKUP(F158,'Direct Energy Data'!A:C,3,FALSE)</f>
        <v>2737</v>
      </c>
      <c r="Y158" s="48">
        <f>VLOOKUP(C158,'EnergyCAP Data'!A:B,2,FALSE)</f>
        <v>2783</v>
      </c>
      <c r="Z158" s="48">
        <f>VLOOKUP(C158,'EnergyCAP Data'!N:O,2,FALSE)</f>
        <v>5</v>
      </c>
      <c r="AA158" s="39"/>
      <c r="AB158" s="39"/>
      <c r="AC158" s="40"/>
      <c r="AD158" s="49">
        <f>Y158/(8760*Z158)</f>
        <v>6.353881278538813E-2</v>
      </c>
    </row>
    <row r="159" spans="1:30" x14ac:dyDescent="0.35">
      <c r="A159" s="7">
        <f t="shared" si="8"/>
        <v>1</v>
      </c>
      <c r="B159" s="5" t="s">
        <v>1022</v>
      </c>
      <c r="C159" s="6" t="s">
        <v>194</v>
      </c>
      <c r="D159" s="5" t="s">
        <v>1234</v>
      </c>
      <c r="E159" s="8">
        <v>210000928015</v>
      </c>
      <c r="F159" s="6" t="s">
        <v>195</v>
      </c>
      <c r="G159" s="5" t="s">
        <v>2502</v>
      </c>
      <c r="H159" s="24">
        <f>VLOOKUP(F159,'Direct Energy Data'!A:E,5,FALSE)</f>
        <v>44111</v>
      </c>
      <c r="I159" s="24" t="s">
        <v>2303</v>
      </c>
      <c r="J159" s="25" t="s">
        <v>1393</v>
      </c>
      <c r="K159" s="26" t="s">
        <v>1053</v>
      </c>
      <c r="L159" s="33" t="s">
        <v>1236</v>
      </c>
      <c r="M159" s="5" t="s">
        <v>1237</v>
      </c>
      <c r="N159" s="5">
        <v>0</v>
      </c>
      <c r="O159" s="5" t="s">
        <v>1093</v>
      </c>
      <c r="P159" s="5" t="s">
        <v>1042</v>
      </c>
      <c r="Q159" s="24" t="s">
        <v>1094</v>
      </c>
      <c r="R159" s="7" t="str">
        <f>VLOOKUP(C159,'Internal Data'!A:G,4,FALSE)</f>
        <v>01</v>
      </c>
      <c r="S159" s="7" t="str">
        <f>VLOOKUP(C159,'Internal Data'!A:G,5,FALSE)</f>
        <v>001</v>
      </c>
      <c r="T159" s="7">
        <f>VLOOKUP(C159,'Internal Data'!A:G,6,FALSE)</f>
        <v>7012</v>
      </c>
      <c r="U159" s="94" t="str">
        <f>VLOOKUP(C159,'Internal Data'!A:G,7,FALSE)</f>
        <v>05</v>
      </c>
      <c r="V159" s="92" t="str">
        <f>VLOOKUP(C159,'Direct Energy Data'!B:F,5,FALSE)</f>
        <v>CE-POLSD</v>
      </c>
      <c r="W159" s="47" t="str">
        <f>VLOOKUP(V159,'EnergyCAP Data'!K:L,2,FALSE)</f>
        <v>CE POL DS</v>
      </c>
      <c r="X159" s="48">
        <f>VLOOKUP(F159,'Direct Energy Data'!A:C,3,FALSE)</f>
        <v>2728</v>
      </c>
      <c r="Y159" s="48">
        <f>VLOOKUP(C159,'EnergyCAP Data'!A:B,2,FALSE)</f>
        <v>2976</v>
      </c>
      <c r="Z159" s="48">
        <f>VLOOKUP(C159,'EnergyCAP Data'!N:O,2,FALSE)</f>
        <v>0</v>
      </c>
      <c r="AA159" s="39"/>
      <c r="AB159" s="39"/>
      <c r="AC159" s="40"/>
      <c r="AD159" s="49" t="s">
        <v>2821</v>
      </c>
    </row>
    <row r="160" spans="1:30" x14ac:dyDescent="0.35">
      <c r="A160" s="7">
        <f t="shared" si="8"/>
        <v>1</v>
      </c>
      <c r="B160" s="5" t="s">
        <v>1022</v>
      </c>
      <c r="C160" s="6" t="s">
        <v>234</v>
      </c>
      <c r="D160" s="5" t="s">
        <v>2286</v>
      </c>
      <c r="E160" s="8">
        <v>210000928007</v>
      </c>
      <c r="F160" s="6" t="s">
        <v>235</v>
      </c>
      <c r="G160" s="5" t="s">
        <v>2503</v>
      </c>
      <c r="H160" s="24" t="str">
        <f>VLOOKUP(F160,'Direct Energy Data'!A:E,5,FALSE)</f>
        <v>44135-4127</v>
      </c>
      <c r="I160" s="24" t="s">
        <v>2303</v>
      </c>
      <c r="J160" s="25" t="s">
        <v>2287</v>
      </c>
      <c r="K160" s="26" t="s">
        <v>1025</v>
      </c>
      <c r="L160" s="33" t="s">
        <v>1134</v>
      </c>
      <c r="M160" s="5" t="s">
        <v>1135</v>
      </c>
      <c r="N160" s="5">
        <v>783817</v>
      </c>
      <c r="O160" s="5" t="s">
        <v>1028</v>
      </c>
      <c r="P160" s="5" t="s">
        <v>1029</v>
      </c>
      <c r="Q160" s="24" t="s">
        <v>1030</v>
      </c>
      <c r="R160" s="7">
        <f>VLOOKUP(C160,'Internal Data'!A:G,4,FALSE)</f>
        <v>60</v>
      </c>
      <c r="S160" s="7" t="str">
        <f>VLOOKUP(C160,'Internal Data'!A:G,5,FALSE)</f>
        <v>001</v>
      </c>
      <c r="T160" s="7">
        <f>VLOOKUP(C160,'Internal Data'!A:G,6,FALSE)</f>
        <v>3001</v>
      </c>
      <c r="U160" s="94" t="str">
        <f>VLOOKUP(C160,'Internal Data'!A:G,7,FALSE)</f>
        <v>00</v>
      </c>
      <c r="V160" s="92" t="str">
        <f>VLOOKUP(C160,'Direct Energy Data'!B:F,5,FALSE)</f>
        <v>CE-GSD</v>
      </c>
      <c r="W160" s="47" t="str">
        <f>VLOOKUP(V160,'EnergyCAP Data'!K:L,2,FALSE)</f>
        <v>CE Gen Sec DS</v>
      </c>
      <c r="X160" s="48">
        <f>VLOOKUP(F160,'Direct Energy Data'!A:C,3,FALSE)</f>
        <v>2847</v>
      </c>
      <c r="Y160" s="48">
        <f>VLOOKUP(C160,'EnergyCAP Data'!A:B,2,FALSE)</f>
        <v>2628</v>
      </c>
      <c r="Z160" s="48">
        <f>VLOOKUP(C160,'EnergyCAP Data'!N:O,2,FALSE)</f>
        <v>5</v>
      </c>
      <c r="AA160" s="39"/>
      <c r="AB160" s="39"/>
      <c r="AC160" s="40"/>
      <c r="AD160" s="49">
        <f>Y160/(8760*Z160)</f>
        <v>0.06</v>
      </c>
    </row>
    <row r="161" spans="1:30" x14ac:dyDescent="0.35">
      <c r="A161" s="7">
        <f t="shared" si="8"/>
        <v>1</v>
      </c>
      <c r="B161" s="5" t="s">
        <v>1022</v>
      </c>
      <c r="C161" s="6" t="s">
        <v>152</v>
      </c>
      <c r="D161" s="5" t="s">
        <v>1482</v>
      </c>
      <c r="E161" s="8">
        <v>210000928015</v>
      </c>
      <c r="F161" s="6" t="s">
        <v>153</v>
      </c>
      <c r="G161" s="5" t="s">
        <v>2504</v>
      </c>
      <c r="H161" s="24" t="str">
        <f>VLOOKUP(F161,'Direct Energy Data'!A:E,5,FALSE)</f>
        <v>44105-3224</v>
      </c>
      <c r="I161" s="24" t="s">
        <v>2303</v>
      </c>
      <c r="J161" s="25" t="s">
        <v>1483</v>
      </c>
      <c r="K161" s="26" t="s">
        <v>1053</v>
      </c>
      <c r="L161" s="33" t="s">
        <v>1082</v>
      </c>
      <c r="M161" s="5" t="s">
        <v>1083</v>
      </c>
      <c r="N161" s="5">
        <v>195206</v>
      </c>
      <c r="O161" s="5" t="s">
        <v>1084</v>
      </c>
      <c r="P161" s="5" t="s">
        <v>1037</v>
      </c>
      <c r="Q161" s="24" t="s">
        <v>1033</v>
      </c>
      <c r="R161" s="7">
        <f>VLOOKUP(C161,'Internal Data'!A:G,4,FALSE)</f>
        <v>52</v>
      </c>
      <c r="S161" s="7" t="str">
        <f>VLOOKUP(C161,'Internal Data'!A:G,5,FALSE)</f>
        <v>001</v>
      </c>
      <c r="T161" s="7" t="str">
        <f>VLOOKUP(C161,'Internal Data'!A:G,6,FALSE)</f>
        <v>2002</v>
      </c>
      <c r="U161" s="94" t="str">
        <f>VLOOKUP(C161,'Internal Data'!A:G,7,FALSE)</f>
        <v>88</v>
      </c>
      <c r="V161" s="92" t="str">
        <f>VLOOKUP(C161,'Direct Energy Data'!B:F,5,FALSE)</f>
        <v>CE-POLSD</v>
      </c>
      <c r="W161" s="47" t="str">
        <f>VLOOKUP(V161,'EnergyCAP Data'!K:L,2,FALSE)</f>
        <v>CE POL DS</v>
      </c>
      <c r="X161" s="48">
        <f>VLOOKUP(F161,'Direct Energy Data'!A:C,3,FALSE)</f>
        <v>2310</v>
      </c>
      <c r="Y161" s="48">
        <f>VLOOKUP(C161,'EnergyCAP Data'!A:B,2,FALSE)</f>
        <v>2520</v>
      </c>
      <c r="Z161" s="48">
        <f>VLOOKUP(C161,'EnergyCAP Data'!N:O,2,FALSE)</f>
        <v>0</v>
      </c>
      <c r="AA161" s="39"/>
      <c r="AB161" s="39"/>
      <c r="AC161" s="40"/>
      <c r="AD161" s="49" t="s">
        <v>2821</v>
      </c>
    </row>
    <row r="162" spans="1:30" x14ac:dyDescent="0.35">
      <c r="A162" s="7">
        <f t="shared" si="8"/>
        <v>1</v>
      </c>
      <c r="B162" s="5" t="s">
        <v>1022</v>
      </c>
      <c r="C162" s="6" t="s">
        <v>158</v>
      </c>
      <c r="D162" s="5" t="s">
        <v>1524</v>
      </c>
      <c r="E162" s="8">
        <v>210000928015</v>
      </c>
      <c r="F162" s="6" t="s">
        <v>159</v>
      </c>
      <c r="G162" s="5" t="s">
        <v>2505</v>
      </c>
      <c r="H162" s="24">
        <f>VLOOKUP(F162,'Direct Energy Data'!A:E,5,FALSE)</f>
        <v>44111</v>
      </c>
      <c r="I162" s="24" t="s">
        <v>2303</v>
      </c>
      <c r="J162" s="25" t="s">
        <v>1525</v>
      </c>
      <c r="K162" s="26" t="s">
        <v>1053</v>
      </c>
      <c r="L162" s="33" t="s">
        <v>1526</v>
      </c>
      <c r="M162" s="5" t="s">
        <v>1527</v>
      </c>
      <c r="N162" s="5">
        <v>0</v>
      </c>
      <c r="O162" s="5" t="s">
        <v>1093</v>
      </c>
      <c r="P162" s="5" t="s">
        <v>1042</v>
      </c>
      <c r="Q162" s="24" t="s">
        <v>1094</v>
      </c>
      <c r="R162" s="7" t="str">
        <f>VLOOKUP(C162,'Internal Data'!A:G,4,FALSE)</f>
        <v>01</v>
      </c>
      <c r="S162" s="7" t="str">
        <f>VLOOKUP(C162,'Internal Data'!A:G,5,FALSE)</f>
        <v>001</v>
      </c>
      <c r="T162" s="7">
        <f>VLOOKUP(C162,'Internal Data'!A:G,6,FALSE)</f>
        <v>7012</v>
      </c>
      <c r="U162" s="94" t="str">
        <f>VLOOKUP(C162,'Internal Data'!A:G,7,FALSE)</f>
        <v>05</v>
      </c>
      <c r="V162" s="92" t="str">
        <f>VLOOKUP(C162,'Direct Energy Data'!B:F,5,FALSE)</f>
        <v>CE-POLSD</v>
      </c>
      <c r="W162" s="47" t="str">
        <f>VLOOKUP(V162,'EnergyCAP Data'!K:L,2,FALSE)</f>
        <v>CE POL DS</v>
      </c>
      <c r="X162" s="48">
        <f>VLOOKUP(F162,'Direct Energy Data'!A:C,3,FALSE)</f>
        <v>2310</v>
      </c>
      <c r="Y162" s="48">
        <f>VLOOKUP(C162,'EnergyCAP Data'!A:B,2,FALSE)</f>
        <v>2520</v>
      </c>
      <c r="Z162" s="48">
        <f>VLOOKUP(C162,'EnergyCAP Data'!N:O,2,FALSE)</f>
        <v>0</v>
      </c>
      <c r="AA162" s="39"/>
      <c r="AB162" s="39"/>
      <c r="AC162" s="40"/>
      <c r="AD162" s="49" t="s">
        <v>2821</v>
      </c>
    </row>
    <row r="163" spans="1:30" x14ac:dyDescent="0.35">
      <c r="A163" s="7">
        <f t="shared" si="8"/>
        <v>1</v>
      </c>
      <c r="B163" s="5" t="s">
        <v>1022</v>
      </c>
      <c r="C163" s="6" t="s">
        <v>695</v>
      </c>
      <c r="D163" s="5" t="s">
        <v>1546</v>
      </c>
      <c r="E163" s="8">
        <v>210000928007</v>
      </c>
      <c r="F163" s="6" t="s">
        <v>696</v>
      </c>
      <c r="G163" s="5" t="s">
        <v>2506</v>
      </c>
      <c r="H163" s="24" t="str">
        <f>VLOOKUP(F163,'Direct Energy Data'!A:E,5,FALSE)</f>
        <v>44120-4821</v>
      </c>
      <c r="I163" s="24" t="s">
        <v>2303</v>
      </c>
      <c r="J163" s="25" t="s">
        <v>2359</v>
      </c>
      <c r="K163" s="26" t="s">
        <v>1183</v>
      </c>
      <c r="L163" s="33" t="s">
        <v>1184</v>
      </c>
      <c r="M163" s="5" t="s">
        <v>1185</v>
      </c>
      <c r="N163" s="5">
        <v>0</v>
      </c>
      <c r="O163" s="5" t="s">
        <v>1038</v>
      </c>
      <c r="P163" s="5" t="s">
        <v>1042</v>
      </c>
      <c r="Q163" s="24" t="s">
        <v>1043</v>
      </c>
      <c r="R163" s="7" t="str">
        <f>VLOOKUP(C163,'Internal Data'!A:G,4,FALSE)</f>
        <v>01</v>
      </c>
      <c r="S163" s="7" t="str">
        <f>VLOOKUP(C163,'Internal Data'!A:G,5,FALSE)</f>
        <v>001</v>
      </c>
      <c r="T163" s="7" t="str">
        <f>VLOOKUP(C163,'Internal Data'!A:G,6,FALSE)</f>
        <v>7017</v>
      </c>
      <c r="U163" s="94" t="str">
        <f>VLOOKUP(C163,'Internal Data'!A:G,7,FALSE)</f>
        <v>01</v>
      </c>
      <c r="V163" s="92" t="str">
        <f>VLOOKUP(C163,'Direct Energy Data'!B:F,5,FALSE)</f>
        <v>CE-TRFD</v>
      </c>
      <c r="W163" s="47" t="str">
        <f>VLOOKUP(V163,'EnergyCAP Data'!K:L,2,FALSE)</f>
        <v>CE Trf Ltg DS</v>
      </c>
      <c r="X163" s="48">
        <f>VLOOKUP(F163,'Direct Energy Data'!A:C,3,FALSE)</f>
        <v>2485</v>
      </c>
      <c r="Y163" s="48">
        <f>VLOOKUP(C163,'EnergyCAP Data'!A:B,2,FALSE)</f>
        <v>2319</v>
      </c>
      <c r="Z163" s="48">
        <f>VLOOKUP(C163,'EnergyCAP Data'!N:O,2,FALSE)</f>
        <v>0</v>
      </c>
      <c r="AA163" s="39"/>
      <c r="AB163" s="39"/>
      <c r="AC163" s="40"/>
      <c r="AD163" s="49" t="s">
        <v>2821</v>
      </c>
    </row>
    <row r="164" spans="1:30" x14ac:dyDescent="0.35">
      <c r="A164" s="7">
        <f t="shared" si="8"/>
        <v>1</v>
      </c>
      <c r="B164" s="5" t="s">
        <v>1022</v>
      </c>
      <c r="C164" s="6" t="s">
        <v>278</v>
      </c>
      <c r="D164" s="5" t="s">
        <v>1298</v>
      </c>
      <c r="E164" s="8">
        <v>210000928007</v>
      </c>
      <c r="F164" s="6" t="s">
        <v>279</v>
      </c>
      <c r="G164" s="5" t="s">
        <v>2507</v>
      </c>
      <c r="H164" s="24">
        <f>VLOOKUP(F164,'Direct Energy Data'!A:E,5,FALSE)</f>
        <v>44135</v>
      </c>
      <c r="I164" s="24" t="s">
        <v>2303</v>
      </c>
      <c r="J164" s="25" t="s">
        <v>1299</v>
      </c>
      <c r="K164" s="26" t="s">
        <v>1025</v>
      </c>
      <c r="L164" s="33" t="s">
        <v>1134</v>
      </c>
      <c r="M164" s="5" t="s">
        <v>1135</v>
      </c>
      <c r="N164" s="5">
        <v>783817</v>
      </c>
      <c r="O164" s="5" t="s">
        <v>1028</v>
      </c>
      <c r="P164" s="5" t="s">
        <v>1029</v>
      </c>
      <c r="Q164" s="24" t="s">
        <v>1030</v>
      </c>
      <c r="R164" s="7">
        <f>VLOOKUP(C164,'Internal Data'!A:G,4,FALSE)</f>
        <v>60</v>
      </c>
      <c r="S164" s="7" t="str">
        <f>VLOOKUP(C164,'Internal Data'!A:G,5,FALSE)</f>
        <v>001</v>
      </c>
      <c r="T164" s="7">
        <f>VLOOKUP(C164,'Internal Data'!A:G,6,FALSE)</f>
        <v>3001</v>
      </c>
      <c r="U164" s="94" t="str">
        <f>VLOOKUP(C164,'Internal Data'!A:G,7,FALSE)</f>
        <v>00</v>
      </c>
      <c r="V164" s="92" t="str">
        <f>VLOOKUP(C164,'Direct Energy Data'!B:F,5,FALSE)</f>
        <v>CE-GSD</v>
      </c>
      <c r="W164" s="47" t="str">
        <f>VLOOKUP(V164,'EnergyCAP Data'!K:L,2,FALSE)</f>
        <v>CE Gen Sec DS</v>
      </c>
      <c r="X164" s="48">
        <f>VLOOKUP(F164,'Direct Energy Data'!A:C,3,FALSE)</f>
        <v>2791</v>
      </c>
      <c r="Y164" s="48">
        <f>VLOOKUP(C164,'EnergyCAP Data'!A:B,2,FALSE)</f>
        <v>2322</v>
      </c>
      <c r="Z164" s="48">
        <f>VLOOKUP(C164,'EnergyCAP Data'!N:O,2,FALSE)</f>
        <v>5</v>
      </c>
      <c r="AA164" s="39"/>
      <c r="AB164" s="39"/>
      <c r="AC164" s="40"/>
      <c r="AD164" s="49">
        <f>Y164/(8760*Z164)</f>
        <v>5.3013698630136989E-2</v>
      </c>
    </row>
    <row r="165" spans="1:30" x14ac:dyDescent="0.35">
      <c r="A165" s="7">
        <f t="shared" si="8"/>
        <v>1</v>
      </c>
      <c r="B165" s="5" t="s">
        <v>1022</v>
      </c>
      <c r="C165" s="6" t="s">
        <v>326</v>
      </c>
      <c r="D165" s="5" t="s">
        <v>1460</v>
      </c>
      <c r="E165" s="8">
        <v>210000928007</v>
      </c>
      <c r="F165" s="6" t="s">
        <v>327</v>
      </c>
      <c r="G165" s="5" t="s">
        <v>2508</v>
      </c>
      <c r="H165" s="24">
        <f>VLOOKUP(F165,'Direct Energy Data'!A:E,5,FALSE)</f>
        <v>44118</v>
      </c>
      <c r="I165" s="24" t="s">
        <v>2303</v>
      </c>
      <c r="J165" s="25" t="s">
        <v>2344</v>
      </c>
      <c r="K165" s="26" t="s">
        <v>1272</v>
      </c>
      <c r="L165" s="33" t="s">
        <v>1273</v>
      </c>
      <c r="M165" s="5" t="s">
        <v>1461</v>
      </c>
      <c r="N165" s="5"/>
      <c r="O165" s="5" t="s">
        <v>1273</v>
      </c>
      <c r="P165" s="5" t="s">
        <v>1037</v>
      </c>
      <c r="Q165" s="24" t="s">
        <v>1033</v>
      </c>
      <c r="R165" s="7">
        <f>VLOOKUP(C165,'Internal Data'!A:G,4,FALSE)</f>
        <v>52</v>
      </c>
      <c r="S165" s="7" t="str">
        <f>VLOOKUP(C165,'Internal Data'!A:G,5,FALSE)</f>
        <v>001</v>
      </c>
      <c r="T165" s="7" t="str">
        <f>VLOOKUP(C165,'Internal Data'!A:G,6,FALSE)</f>
        <v>2002</v>
      </c>
      <c r="U165" s="94" t="str">
        <f>VLOOKUP(C165,'Internal Data'!A:G,7,FALSE)</f>
        <v>55</v>
      </c>
      <c r="V165" s="92" t="str">
        <f>VLOOKUP(C165,'Direct Energy Data'!B:F,5,FALSE)</f>
        <v>CE-GSD</v>
      </c>
      <c r="W165" s="47" t="str">
        <f>VLOOKUP(V165,'EnergyCAP Data'!K:L,2,FALSE)</f>
        <v>CE Gen Sec DS</v>
      </c>
      <c r="X165" s="48">
        <f>VLOOKUP(F165,'Direct Energy Data'!A:C,3,FALSE)</f>
        <v>1685</v>
      </c>
      <c r="Y165" s="48">
        <f>VLOOKUP(C165,'EnergyCAP Data'!A:B,2,FALSE)</f>
        <v>1825</v>
      </c>
      <c r="Z165" s="48">
        <f>VLOOKUP(C165,'EnergyCAP Data'!N:O,2,FALSE)</f>
        <v>0.3</v>
      </c>
      <c r="AA165" s="39"/>
      <c r="AB165" s="39"/>
      <c r="AC165" s="40"/>
      <c r="AD165" s="49">
        <f>Y165/(8760*Z165)</f>
        <v>0.69444444444444442</v>
      </c>
    </row>
    <row r="166" spans="1:30" x14ac:dyDescent="0.35">
      <c r="A166" s="7">
        <f t="shared" si="8"/>
        <v>1</v>
      </c>
      <c r="B166" s="5" t="s">
        <v>1022</v>
      </c>
      <c r="C166" s="6" t="s">
        <v>62</v>
      </c>
      <c r="D166" s="5" t="s">
        <v>1520</v>
      </c>
      <c r="E166" s="8">
        <v>210000928015</v>
      </c>
      <c r="F166" s="6" t="s">
        <v>63</v>
      </c>
      <c r="G166" s="5" t="s">
        <v>2509</v>
      </c>
      <c r="H166" s="24" t="str">
        <f>VLOOKUP(F166,'Direct Energy Data'!A:E,5,FALSE)</f>
        <v>44120-2621</v>
      </c>
      <c r="I166" s="24" t="s">
        <v>2303</v>
      </c>
      <c r="J166" s="25" t="s">
        <v>1522</v>
      </c>
      <c r="K166" s="26" t="s">
        <v>1053</v>
      </c>
      <c r="L166" s="33" t="s">
        <v>1523</v>
      </c>
      <c r="M166" s="5" t="s">
        <v>1521</v>
      </c>
      <c r="N166" s="5">
        <v>0</v>
      </c>
      <c r="O166" s="5" t="s">
        <v>1093</v>
      </c>
      <c r="P166" s="5" t="s">
        <v>1042</v>
      </c>
      <c r="Q166" s="24" t="s">
        <v>1094</v>
      </c>
      <c r="R166" s="7" t="str">
        <f>VLOOKUP(C166,'Internal Data'!A:G,4,FALSE)</f>
        <v>01</v>
      </c>
      <c r="S166" s="7" t="str">
        <f>VLOOKUP(C166,'Internal Data'!A:G,5,FALSE)</f>
        <v>001</v>
      </c>
      <c r="T166" s="7">
        <f>VLOOKUP(C166,'Internal Data'!A:G,6,FALSE)</f>
        <v>7012</v>
      </c>
      <c r="U166" s="94" t="str">
        <f>VLOOKUP(C166,'Internal Data'!A:G,7,FALSE)</f>
        <v>05</v>
      </c>
      <c r="V166" s="92" t="str">
        <f>VLOOKUP(C166,'Direct Energy Data'!B:F,5,FALSE)</f>
        <v>CE-POLSD</v>
      </c>
      <c r="W166" s="47" t="str">
        <f>VLOOKUP(V166,'EnergyCAP Data'!K:L,2,FALSE)</f>
        <v>CE POL DS</v>
      </c>
      <c r="X166" s="48">
        <f>VLOOKUP(F166,'Direct Energy Data'!A:C,3,FALSE)</f>
        <v>1793</v>
      </c>
      <c r="Y166" s="48">
        <f>VLOOKUP(C166,'EnergyCAP Data'!A:B,2,FALSE)</f>
        <v>1956</v>
      </c>
      <c r="Z166" s="48">
        <f>VLOOKUP(C166,'EnergyCAP Data'!N:O,2,FALSE)</f>
        <v>0</v>
      </c>
      <c r="AA166" s="39"/>
      <c r="AB166" s="39"/>
      <c r="AC166" s="40"/>
      <c r="AD166" s="49" t="s">
        <v>2821</v>
      </c>
    </row>
    <row r="167" spans="1:30" x14ac:dyDescent="0.35">
      <c r="A167" s="7">
        <f t="shared" si="8"/>
        <v>1</v>
      </c>
      <c r="B167" s="5" t="s">
        <v>1022</v>
      </c>
      <c r="C167" s="6" t="s">
        <v>156</v>
      </c>
      <c r="D167" s="5" t="s">
        <v>1377</v>
      </c>
      <c r="E167" s="8">
        <v>210000928015</v>
      </c>
      <c r="F167" s="6" t="s">
        <v>157</v>
      </c>
      <c r="G167" s="5" t="s">
        <v>2510</v>
      </c>
      <c r="H167" s="24">
        <f>VLOOKUP(F167,'Direct Energy Data'!A:E,5,FALSE)</f>
        <v>44127</v>
      </c>
      <c r="I167" s="24" t="s">
        <v>2303</v>
      </c>
      <c r="J167" s="25" t="s">
        <v>1378</v>
      </c>
      <c r="K167" s="26" t="s">
        <v>1053</v>
      </c>
      <c r="L167" s="33" t="s">
        <v>1379</v>
      </c>
      <c r="M167" s="5" t="s">
        <v>1380</v>
      </c>
      <c r="N167" s="5">
        <v>0</v>
      </c>
      <c r="O167" s="5" t="s">
        <v>1330</v>
      </c>
      <c r="P167" s="5" t="s">
        <v>1042</v>
      </c>
      <c r="Q167" s="24" t="s">
        <v>1094</v>
      </c>
      <c r="R167" s="7" t="str">
        <f>VLOOKUP(C167,'Internal Data'!A:G,4,FALSE)</f>
        <v>01</v>
      </c>
      <c r="S167" s="7" t="str">
        <f>VLOOKUP(C167,'Internal Data'!A:G,5,FALSE)</f>
        <v>001</v>
      </c>
      <c r="T167" s="7">
        <f>VLOOKUP(C167,'Internal Data'!A:G,6,FALSE)</f>
        <v>7012</v>
      </c>
      <c r="U167" s="94" t="str">
        <f>VLOOKUP(C167,'Internal Data'!A:G,7,FALSE)</f>
        <v>05</v>
      </c>
      <c r="V167" s="92" t="str">
        <f>VLOOKUP(C167,'Direct Energy Data'!B:F,5,FALSE)</f>
        <v>CE-POLSD</v>
      </c>
      <c r="W167" s="47" t="str">
        <f>VLOOKUP(V167,'EnergyCAP Data'!K:L,2,FALSE)</f>
        <v>CE POL DS</v>
      </c>
      <c r="X167" s="48">
        <f>VLOOKUP(F167,'Direct Energy Data'!A:C,3,FALSE)</f>
        <v>1793</v>
      </c>
      <c r="Y167" s="48">
        <f>VLOOKUP(C167,'EnergyCAP Data'!A:B,2,FALSE)</f>
        <v>1956</v>
      </c>
      <c r="Z167" s="48">
        <f>VLOOKUP(C167,'EnergyCAP Data'!N:O,2,FALSE)</f>
        <v>0</v>
      </c>
      <c r="AA167" s="39"/>
      <c r="AB167" s="39"/>
      <c r="AC167" s="40"/>
      <c r="AD167" s="49" t="s">
        <v>2821</v>
      </c>
    </row>
    <row r="168" spans="1:30" x14ac:dyDescent="0.35">
      <c r="A168" s="7">
        <f t="shared" si="8"/>
        <v>1</v>
      </c>
      <c r="B168" s="5" t="s">
        <v>1022</v>
      </c>
      <c r="C168" s="6" t="s">
        <v>202</v>
      </c>
      <c r="D168" s="5" t="s">
        <v>1468</v>
      </c>
      <c r="E168" s="8">
        <v>210000928015</v>
      </c>
      <c r="F168" s="6" t="s">
        <v>203</v>
      </c>
      <c r="G168" s="5" t="s">
        <v>2511</v>
      </c>
      <c r="H168" s="24" t="str">
        <f>VLOOKUP(F168,'Direct Energy Data'!A:E,5,FALSE)</f>
        <v>44102-3448</v>
      </c>
      <c r="I168" s="24" t="s">
        <v>2303</v>
      </c>
      <c r="J168" s="25" t="s">
        <v>1469</v>
      </c>
      <c r="K168" s="26" t="s">
        <v>1053</v>
      </c>
      <c r="L168" s="33" t="s">
        <v>1470</v>
      </c>
      <c r="M168" s="5" t="s">
        <v>1471</v>
      </c>
      <c r="N168" s="5"/>
      <c r="O168" s="5" t="s">
        <v>1472</v>
      </c>
      <c r="P168" s="5" t="s">
        <v>1042</v>
      </c>
      <c r="Q168" s="24" t="s">
        <v>1094</v>
      </c>
      <c r="R168" s="7" t="str">
        <f>VLOOKUP(C168,'Internal Data'!A:G,4,FALSE)</f>
        <v>01</v>
      </c>
      <c r="S168" s="7" t="str">
        <f>VLOOKUP(C168,'Internal Data'!A:G,5,FALSE)</f>
        <v>001</v>
      </c>
      <c r="T168" s="7">
        <f>VLOOKUP(C168,'Internal Data'!A:G,6,FALSE)</f>
        <v>7004</v>
      </c>
      <c r="U168" s="94" t="str">
        <f>VLOOKUP(C168,'Internal Data'!A:G,7,FALSE)</f>
        <v>04</v>
      </c>
      <c r="V168" s="92" t="str">
        <f>VLOOKUP(C168,'Direct Energy Data'!B:F,5,FALSE)</f>
        <v>CE-POLSD</v>
      </c>
      <c r="W168" s="47" t="str">
        <f>VLOOKUP(V168,'EnergyCAP Data'!K:L,2,FALSE)</f>
        <v>CE POL DS</v>
      </c>
      <c r="X168" s="48">
        <f>VLOOKUP(F168,'Direct Energy Data'!A:C,3,FALSE)</f>
        <v>1793</v>
      </c>
      <c r="Y168" s="48">
        <f>VLOOKUP(C168,'EnergyCAP Data'!A:B,2,FALSE)</f>
        <v>1956</v>
      </c>
      <c r="Z168" s="48">
        <f>VLOOKUP(C168,'EnergyCAP Data'!N:O,2,FALSE)</f>
        <v>0</v>
      </c>
      <c r="AA168" s="39"/>
      <c r="AB168" s="39"/>
      <c r="AC168" s="40"/>
      <c r="AD168" s="49" t="s">
        <v>2821</v>
      </c>
    </row>
    <row r="169" spans="1:30" x14ac:dyDescent="0.35">
      <c r="A169" s="7">
        <f t="shared" si="8"/>
        <v>1</v>
      </c>
      <c r="B169" s="5" t="s">
        <v>1022</v>
      </c>
      <c r="C169" s="6" t="s">
        <v>208</v>
      </c>
      <c r="D169" s="5" t="s">
        <v>1051</v>
      </c>
      <c r="E169" s="8">
        <v>210000928007</v>
      </c>
      <c r="F169" s="6" t="s">
        <v>210</v>
      </c>
      <c r="G169" s="5" t="s">
        <v>2512</v>
      </c>
      <c r="H169" s="24">
        <f>VLOOKUP(F169,'Direct Energy Data'!A:E,5,FALSE)</f>
        <v>44105</v>
      </c>
      <c r="I169" s="24" t="s">
        <v>2303</v>
      </c>
      <c r="J169" s="25" t="s">
        <v>1052</v>
      </c>
      <c r="K169" s="26" t="s">
        <v>1053</v>
      </c>
      <c r="L169" s="33" t="s">
        <v>1054</v>
      </c>
      <c r="M169" s="5" t="s">
        <v>1055</v>
      </c>
      <c r="N169" s="5">
        <v>1200</v>
      </c>
      <c r="O169" s="5" t="s">
        <v>1056</v>
      </c>
      <c r="P169" s="5" t="s">
        <v>1042</v>
      </c>
      <c r="Q169" s="24" t="s">
        <v>1057</v>
      </c>
      <c r="R169" s="7" t="str">
        <f>VLOOKUP(C169,'Internal Data'!A:G,4,FALSE)</f>
        <v>01</v>
      </c>
      <c r="S169" s="7" t="str">
        <f>VLOOKUP(C169,'Internal Data'!A:G,5,FALSE)</f>
        <v>001</v>
      </c>
      <c r="T169" s="7">
        <f>VLOOKUP(C169,'Internal Data'!A:G,6,FALSE)</f>
        <v>7012</v>
      </c>
      <c r="U169" s="94" t="str">
        <f>VLOOKUP(C169,'Internal Data'!A:G,7,FALSE)</f>
        <v>05</v>
      </c>
      <c r="V169" s="92" t="str">
        <f>VLOOKUP(C169,'Direct Energy Data'!B:F,5,FALSE)</f>
        <v>CE-POLSD</v>
      </c>
      <c r="W169" s="47" t="str">
        <f>VLOOKUP(V169,'EnergyCAP Data'!K:L,2,FALSE)</f>
        <v>CE POL DS</v>
      </c>
      <c r="X169" s="48">
        <f>VLOOKUP(F169,'Direct Energy Data'!A:C,3,FALSE)</f>
        <v>1956</v>
      </c>
      <c r="Y169" s="48">
        <f>VLOOKUP(C169,'EnergyCAP Data'!A:B,2,FALSE)</f>
        <v>1956</v>
      </c>
      <c r="Z169" s="48">
        <f>VLOOKUP(C169,'EnergyCAP Data'!N:O,2,FALSE)</f>
        <v>0</v>
      </c>
      <c r="AA169" s="39"/>
      <c r="AB169" s="39"/>
      <c r="AC169" s="40"/>
      <c r="AD169" s="49" t="s">
        <v>2821</v>
      </c>
    </row>
    <row r="170" spans="1:30" x14ac:dyDescent="0.35">
      <c r="A170" s="7">
        <f t="shared" si="8"/>
        <v>1</v>
      </c>
      <c r="B170" s="5" t="s">
        <v>1022</v>
      </c>
      <c r="C170" s="6" t="s">
        <v>80</v>
      </c>
      <c r="D170" s="5" t="s">
        <v>1532</v>
      </c>
      <c r="E170" s="8">
        <v>210000928015</v>
      </c>
      <c r="F170" s="6" t="s">
        <v>81</v>
      </c>
      <c r="G170" s="5" t="s">
        <v>2513</v>
      </c>
      <c r="H170" s="24">
        <f>VLOOKUP(F170,'Direct Energy Data'!A:E,5,FALSE)</f>
        <v>44103</v>
      </c>
      <c r="I170" s="24" t="s">
        <v>2303</v>
      </c>
      <c r="J170" s="25" t="s">
        <v>1534</v>
      </c>
      <c r="K170" s="26" t="s">
        <v>1272</v>
      </c>
      <c r="L170" s="33" t="s">
        <v>1273</v>
      </c>
      <c r="M170" s="5" t="s">
        <v>1533</v>
      </c>
      <c r="N170" s="5"/>
      <c r="O170" s="5" t="s">
        <v>1273</v>
      </c>
      <c r="P170" s="5" t="s">
        <v>1037</v>
      </c>
      <c r="Q170" s="24" t="s">
        <v>1033</v>
      </c>
      <c r="R170" s="7">
        <f>VLOOKUP(C170,'Internal Data'!A:G,4,FALSE)</f>
        <v>52</v>
      </c>
      <c r="S170" s="7" t="str">
        <f>VLOOKUP(C170,'Internal Data'!A:G,5,FALSE)</f>
        <v>001</v>
      </c>
      <c r="T170" s="7" t="str">
        <f>VLOOKUP(C170,'Internal Data'!A:G,6,FALSE)</f>
        <v>2002</v>
      </c>
      <c r="U170" s="94" t="str">
        <f>VLOOKUP(C170,'Internal Data'!A:G,7,FALSE)</f>
        <v>88</v>
      </c>
      <c r="V170" s="92" t="str">
        <f>VLOOKUP(C170,'Direct Energy Data'!B:F,5,FALSE)</f>
        <v>CE-GSD</v>
      </c>
      <c r="W170" s="47" t="str">
        <f>VLOOKUP(V170,'EnergyCAP Data'!K:L,2,FALSE)</f>
        <v>CE Gen Sec DS</v>
      </c>
      <c r="X170" s="48">
        <f>VLOOKUP(F170,'Direct Energy Data'!A:C,3,FALSE)</f>
        <v>1727</v>
      </c>
      <c r="Y170" s="48">
        <f>VLOOKUP(C170,'EnergyCAP Data'!A:B,2,FALSE)</f>
        <v>1847</v>
      </c>
      <c r="Z170" s="48">
        <f>VLOOKUP(C170,'EnergyCAP Data'!N:O,2,FALSE)</f>
        <v>5</v>
      </c>
      <c r="AA170" s="39"/>
      <c r="AB170" s="39"/>
      <c r="AC170" s="40"/>
      <c r="AD170" s="49">
        <f>Y170/(8760*Z170)</f>
        <v>4.2168949771689494E-2</v>
      </c>
    </row>
    <row r="171" spans="1:30" x14ac:dyDescent="0.35">
      <c r="A171" s="7">
        <f t="shared" si="8"/>
        <v>1</v>
      </c>
      <c r="B171" s="5" t="s">
        <v>1022</v>
      </c>
      <c r="C171" s="6" t="s">
        <v>224</v>
      </c>
      <c r="D171" s="5" t="s">
        <v>2284</v>
      </c>
      <c r="E171" s="8">
        <v>210000928007</v>
      </c>
      <c r="F171" s="6" t="s">
        <v>225</v>
      </c>
      <c r="G171" s="5" t="s">
        <v>2420</v>
      </c>
      <c r="H171" s="24" t="str">
        <f>VLOOKUP(F171,'Direct Energy Data'!A:E,5,FALSE)</f>
        <v>44135-3857</v>
      </c>
      <c r="I171" s="24" t="s">
        <v>2303</v>
      </c>
      <c r="J171" s="25" t="s">
        <v>2285</v>
      </c>
      <c r="K171" s="26" t="s">
        <v>1115</v>
      </c>
      <c r="L171" s="33" t="s">
        <v>1116</v>
      </c>
      <c r="M171" s="5" t="s">
        <v>1117</v>
      </c>
      <c r="N171" s="5">
        <v>6000</v>
      </c>
      <c r="O171" s="5" t="s">
        <v>1115</v>
      </c>
      <c r="P171" s="5" t="s">
        <v>1118</v>
      </c>
      <c r="Q171" s="24" t="s">
        <v>1119</v>
      </c>
      <c r="R171" s="7" t="str">
        <f>VLOOKUP(C171,'Internal Data'!A:G,4,FALSE)</f>
        <v>01</v>
      </c>
      <c r="S171" s="7" t="str">
        <f>VLOOKUP(C171,'Internal Data'!A:G,5,FALSE)</f>
        <v>001</v>
      </c>
      <c r="T171" s="7">
        <f>VLOOKUP(C171,'Internal Data'!A:G,6,FALSE)</f>
        <v>6003</v>
      </c>
      <c r="U171" s="94" t="str">
        <f>VLOOKUP(C171,'Internal Data'!A:G,7,FALSE)</f>
        <v>02</v>
      </c>
      <c r="V171" s="92" t="str">
        <f>VLOOKUP(C171,'Direct Energy Data'!B:F,5,FALSE)</f>
        <v>CE-POLSD</v>
      </c>
      <c r="W171" s="47" t="str">
        <f>VLOOKUP(V171,'EnergyCAP Data'!K:L,2,FALSE)</f>
        <v>CE POL DS</v>
      </c>
      <c r="X171" s="48">
        <f>VLOOKUP(F171,'Direct Energy Data'!A:C,3,FALSE)</f>
        <v>2054</v>
      </c>
      <c r="Y171" s="48">
        <f>VLOOKUP(C171,'EnergyCAP Data'!A:B,2,FALSE)</f>
        <v>1896</v>
      </c>
      <c r="Z171" s="48">
        <f>VLOOKUP(C171,'EnergyCAP Data'!N:O,2,FALSE)</f>
        <v>0</v>
      </c>
      <c r="AA171" s="39"/>
      <c r="AB171" s="39"/>
      <c r="AC171" s="40"/>
      <c r="AD171" s="49" t="s">
        <v>2821</v>
      </c>
    </row>
    <row r="172" spans="1:30" x14ac:dyDescent="0.35">
      <c r="A172" s="7">
        <f t="shared" si="8"/>
        <v>1</v>
      </c>
      <c r="B172" s="5" t="s">
        <v>1022</v>
      </c>
      <c r="C172" s="6" t="s">
        <v>298</v>
      </c>
      <c r="D172" s="5" t="s">
        <v>1163</v>
      </c>
      <c r="E172" s="8">
        <v>210000928007</v>
      </c>
      <c r="F172" s="6" t="s">
        <v>299</v>
      </c>
      <c r="G172" s="5" t="s">
        <v>2514</v>
      </c>
      <c r="H172" s="24" t="str">
        <f>VLOOKUP(F172,'Direct Energy Data'!A:E,5,FALSE)</f>
        <v>44115-2816</v>
      </c>
      <c r="I172" s="24" t="s">
        <v>2303</v>
      </c>
      <c r="J172" s="25" t="s">
        <v>1164</v>
      </c>
      <c r="K172" s="26" t="s">
        <v>1115</v>
      </c>
      <c r="L172" s="33" t="s">
        <v>1165</v>
      </c>
      <c r="M172" s="5" t="s">
        <v>1166</v>
      </c>
      <c r="N172" s="5">
        <v>28000</v>
      </c>
      <c r="O172" s="5" t="s">
        <v>1115</v>
      </c>
      <c r="P172" s="5" t="s">
        <v>1118</v>
      </c>
      <c r="Q172" s="24" t="s">
        <v>1119</v>
      </c>
      <c r="R172" s="7" t="str">
        <f>VLOOKUP(C172,'Internal Data'!A:G,4,FALSE)</f>
        <v>01</v>
      </c>
      <c r="S172" s="7" t="str">
        <f>VLOOKUP(C172,'Internal Data'!A:G,5,FALSE)</f>
        <v>001</v>
      </c>
      <c r="T172" s="7">
        <f>VLOOKUP(C172,'Internal Data'!A:G,6,FALSE)</f>
        <v>6003</v>
      </c>
      <c r="U172" s="94" t="str">
        <f>VLOOKUP(C172,'Internal Data'!A:G,7,FALSE)</f>
        <v>02</v>
      </c>
      <c r="V172" s="92" t="str">
        <f>VLOOKUP(C172,'Direct Energy Data'!B:F,5,FALSE)</f>
        <v>CE-POLSD</v>
      </c>
      <c r="W172" s="47" t="str">
        <f>VLOOKUP(V172,'EnergyCAP Data'!K:L,2,FALSE)</f>
        <v>CE POL DS</v>
      </c>
      <c r="X172" s="48">
        <f>VLOOKUP(F172,'Direct Energy Data'!A:C,3,FALSE)</f>
        <v>1738</v>
      </c>
      <c r="Y172" s="48">
        <f>VLOOKUP(C172,'EnergyCAP Data'!A:B,2,FALSE)</f>
        <v>1896</v>
      </c>
      <c r="Z172" s="48">
        <f>VLOOKUP(C172,'EnergyCAP Data'!N:O,2,FALSE)</f>
        <v>0</v>
      </c>
      <c r="AA172" s="39"/>
      <c r="AB172" s="39"/>
      <c r="AC172" s="40"/>
      <c r="AD172" s="49" t="s">
        <v>2821</v>
      </c>
    </row>
    <row r="173" spans="1:30" x14ac:dyDescent="0.35">
      <c r="A173" s="7">
        <f t="shared" si="8"/>
        <v>1</v>
      </c>
      <c r="B173" s="5" t="s">
        <v>1022</v>
      </c>
      <c r="C173" s="6" t="s">
        <v>320</v>
      </c>
      <c r="D173" s="5" t="s">
        <v>1603</v>
      </c>
      <c r="E173" s="8">
        <v>210000928007</v>
      </c>
      <c r="F173" s="6" t="s">
        <v>321</v>
      </c>
      <c r="G173" s="5" t="s">
        <v>2515</v>
      </c>
      <c r="H173" s="24">
        <f>VLOOKUP(F173,'Direct Energy Data'!A:E,5,FALSE)</f>
        <v>44114</v>
      </c>
      <c r="I173" s="24" t="s">
        <v>2303</v>
      </c>
      <c r="J173" s="25" t="s">
        <v>1604</v>
      </c>
      <c r="K173" s="26" t="s">
        <v>1053</v>
      </c>
      <c r="L173" s="33" t="s">
        <v>1605</v>
      </c>
      <c r="M173" s="5" t="s">
        <v>1606</v>
      </c>
      <c r="N173" s="5">
        <v>87750</v>
      </c>
      <c r="O173" s="5" t="s">
        <v>1063</v>
      </c>
      <c r="P173" s="5" t="s">
        <v>1118</v>
      </c>
      <c r="Q173" s="24" t="s">
        <v>1144</v>
      </c>
      <c r="R173" s="7" t="str">
        <f>VLOOKUP(C173,'Internal Data'!A:G,4,FALSE)</f>
        <v>01</v>
      </c>
      <c r="S173" s="7" t="str">
        <f>VLOOKUP(C173,'Internal Data'!A:G,5,FALSE)</f>
        <v>001</v>
      </c>
      <c r="T173" s="7" t="str">
        <f>VLOOKUP(C173,'Internal Data'!A:G,6,FALSE)</f>
        <v>6002</v>
      </c>
      <c r="U173" s="94" t="str">
        <f>VLOOKUP(C173,'Internal Data'!A:G,7,FALSE)</f>
        <v>02</v>
      </c>
      <c r="V173" s="92" t="str">
        <f>VLOOKUP(C173,'Direct Energy Data'!B:F,5,FALSE)</f>
        <v>CE-POLSD</v>
      </c>
      <c r="W173" s="47" t="str">
        <f>VLOOKUP(V173,'EnergyCAP Data'!K:L,2,FALSE)</f>
        <v>CE POL DS</v>
      </c>
      <c r="X173" s="48">
        <f>VLOOKUP(F173,'Direct Energy Data'!A:C,3,FALSE)</f>
        <v>1738</v>
      </c>
      <c r="Y173" s="48">
        <f>VLOOKUP(C173,'EnergyCAP Data'!A:B,2,FALSE)</f>
        <v>1896</v>
      </c>
      <c r="Z173" s="48">
        <f>VLOOKUP(C173,'EnergyCAP Data'!N:O,2,FALSE)</f>
        <v>0</v>
      </c>
      <c r="AA173" s="39"/>
      <c r="AB173" s="39"/>
      <c r="AC173" s="40"/>
      <c r="AD173" s="49" t="s">
        <v>2821</v>
      </c>
    </row>
    <row r="174" spans="1:30" x14ac:dyDescent="0.35">
      <c r="A174" s="7">
        <f t="shared" si="8"/>
        <v>1</v>
      </c>
      <c r="B174" s="5" t="s">
        <v>1022</v>
      </c>
      <c r="C174" s="6" t="s">
        <v>174</v>
      </c>
      <c r="D174" s="5" t="s">
        <v>1270</v>
      </c>
      <c r="E174" s="8">
        <v>210000928015</v>
      </c>
      <c r="F174" s="6" t="s">
        <v>175</v>
      </c>
      <c r="G174" s="5" t="s">
        <v>2516</v>
      </c>
      <c r="H174" s="24" t="str">
        <f>VLOOKUP(F174,'Direct Energy Data'!A:E,5,FALSE)</f>
        <v>44102-6109</v>
      </c>
      <c r="I174" s="24" t="s">
        <v>2303</v>
      </c>
      <c r="J174" s="25" t="s">
        <v>960</v>
      </c>
      <c r="K174" s="26" t="s">
        <v>1272</v>
      </c>
      <c r="L174" s="33" t="s">
        <v>1273</v>
      </c>
      <c r="M174" s="5" t="s">
        <v>1271</v>
      </c>
      <c r="N174" s="5"/>
      <c r="O174" s="5" t="s">
        <v>1273</v>
      </c>
      <c r="P174" s="5" t="s">
        <v>1037</v>
      </c>
      <c r="Q174" s="24" t="s">
        <v>1033</v>
      </c>
      <c r="R174" s="7">
        <f>VLOOKUP(C174,'Internal Data'!A:G,4,FALSE)</f>
        <v>52</v>
      </c>
      <c r="S174" s="7" t="str">
        <f>VLOOKUP(C174,'Internal Data'!A:G,5,FALSE)</f>
        <v>001</v>
      </c>
      <c r="T174" s="7" t="str">
        <f>VLOOKUP(C174,'Internal Data'!A:G,6,FALSE)</f>
        <v>2002</v>
      </c>
      <c r="U174" s="94" t="str">
        <f>VLOOKUP(C174,'Internal Data'!A:G,7,FALSE)</f>
        <v>88</v>
      </c>
      <c r="V174" s="92" t="str">
        <f>VLOOKUP(C174,'Direct Energy Data'!B:F,5,FALSE)</f>
        <v>CE-GSD</v>
      </c>
      <c r="W174" s="47" t="str">
        <f>VLOOKUP(V174,'EnergyCAP Data'!K:L,2,FALSE)</f>
        <v>CE Gen Sec DS</v>
      </c>
      <c r="X174" s="48">
        <f>VLOOKUP(F174,'Direct Energy Data'!A:C,3,FALSE)</f>
        <v>1599</v>
      </c>
      <c r="Y174" s="48">
        <f>VLOOKUP(C174,'EnergyCAP Data'!A:B,2,FALSE)</f>
        <v>1577</v>
      </c>
      <c r="Z174" s="48">
        <f>VLOOKUP(C174,'EnergyCAP Data'!N:O,2,FALSE)</f>
        <v>5</v>
      </c>
      <c r="AA174" s="39"/>
      <c r="AB174" s="39"/>
      <c r="AC174" s="40"/>
      <c r="AD174" s="49">
        <f>Y174/(8760*Z174)</f>
        <v>3.6004566210045663E-2</v>
      </c>
    </row>
    <row r="175" spans="1:30" x14ac:dyDescent="0.35">
      <c r="A175" s="7">
        <f t="shared" si="8"/>
        <v>1</v>
      </c>
      <c r="B175" s="5" t="s">
        <v>1022</v>
      </c>
      <c r="C175" s="6" t="s">
        <v>211</v>
      </c>
      <c r="D175" s="5" t="s">
        <v>1530</v>
      </c>
      <c r="E175" s="8">
        <v>210000928007</v>
      </c>
      <c r="F175" s="6" t="s">
        <v>212</v>
      </c>
      <c r="G175" s="5" t="s">
        <v>2517</v>
      </c>
      <c r="H175" s="24">
        <f>VLOOKUP(F175,'Direct Energy Data'!A:E,5,FALSE)</f>
        <v>44118</v>
      </c>
      <c r="I175" s="24" t="s">
        <v>2303</v>
      </c>
      <c r="J175" s="25" t="s">
        <v>2334</v>
      </c>
      <c r="K175" s="26" t="s">
        <v>1272</v>
      </c>
      <c r="L175" s="33" t="s">
        <v>1273</v>
      </c>
      <c r="M175" s="5" t="s">
        <v>1531</v>
      </c>
      <c r="N175" s="5"/>
      <c r="O175" s="5" t="s">
        <v>1273</v>
      </c>
      <c r="P175" s="5" t="s">
        <v>1037</v>
      </c>
      <c r="Q175" s="24" t="s">
        <v>1033</v>
      </c>
      <c r="R175" s="7">
        <f>VLOOKUP(C175,'Internal Data'!A:G,4,FALSE)</f>
        <v>52</v>
      </c>
      <c r="S175" s="7" t="str">
        <f>VLOOKUP(C175,'Internal Data'!A:G,5,FALSE)</f>
        <v>001</v>
      </c>
      <c r="T175" s="7" t="str">
        <f>VLOOKUP(C175,'Internal Data'!A:G,6,FALSE)</f>
        <v>2002</v>
      </c>
      <c r="U175" s="94" t="str">
        <f>VLOOKUP(C175,'Internal Data'!A:G,7,FALSE)</f>
        <v>55</v>
      </c>
      <c r="V175" s="92" t="str">
        <f>VLOOKUP(C175,'Direct Energy Data'!B:F,5,FALSE)</f>
        <v>CE-GSD</v>
      </c>
      <c r="W175" s="47" t="str">
        <f>VLOOKUP(V175,'EnergyCAP Data'!K:L,2,FALSE)</f>
        <v>CE Gen Sec DS</v>
      </c>
      <c r="X175" s="48">
        <f>VLOOKUP(F175,'Direct Energy Data'!A:C,3,FALSE)</f>
        <v>1161</v>
      </c>
      <c r="Y175" s="48">
        <f>VLOOKUP(C175,'EnergyCAP Data'!A:B,2,FALSE)</f>
        <v>1109</v>
      </c>
      <c r="Z175" s="48">
        <f>VLOOKUP(C175,'EnergyCAP Data'!N:O,2,FALSE)</f>
        <v>0.2</v>
      </c>
      <c r="AA175" s="39"/>
      <c r="AB175" s="39"/>
      <c r="AC175" s="40"/>
      <c r="AD175" s="49">
        <f>Y175/(8760*Z175)</f>
        <v>0.63299086757990863</v>
      </c>
    </row>
    <row r="176" spans="1:30" x14ac:dyDescent="0.35">
      <c r="A176" s="7">
        <f t="shared" si="8"/>
        <v>1</v>
      </c>
      <c r="B176" s="5" t="s">
        <v>1022</v>
      </c>
      <c r="C176" s="6" t="s">
        <v>693</v>
      </c>
      <c r="D176" s="5" t="s">
        <v>2094</v>
      </c>
      <c r="E176" s="8">
        <v>210000928007</v>
      </c>
      <c r="F176" s="6" t="s">
        <v>694</v>
      </c>
      <c r="G176" s="5" t="s">
        <v>2518</v>
      </c>
      <c r="H176" s="24" t="str">
        <f>VLOOKUP(F176,'Direct Energy Data'!A:E,5,FALSE)</f>
        <v>44120-4822</v>
      </c>
      <c r="I176" s="24" t="s">
        <v>2303</v>
      </c>
      <c r="J176" s="25" t="s">
        <v>2358</v>
      </c>
      <c r="K176" s="26" t="s">
        <v>1183</v>
      </c>
      <c r="L176" s="33" t="s">
        <v>1184</v>
      </c>
      <c r="M176" s="5" t="s">
        <v>1185</v>
      </c>
      <c r="N176" s="5">
        <v>0</v>
      </c>
      <c r="O176" s="5" t="s">
        <v>1038</v>
      </c>
      <c r="P176" s="5" t="s">
        <v>1042</v>
      </c>
      <c r="Q176" s="24" t="s">
        <v>1043</v>
      </c>
      <c r="R176" s="7" t="str">
        <f>VLOOKUP(C176,'Internal Data'!A:G,4,FALSE)</f>
        <v>01</v>
      </c>
      <c r="S176" s="7" t="str">
        <f>VLOOKUP(C176,'Internal Data'!A:G,5,FALSE)</f>
        <v>001</v>
      </c>
      <c r="T176" s="7" t="str">
        <f>VLOOKUP(C176,'Internal Data'!A:G,6,FALSE)</f>
        <v>7017</v>
      </c>
      <c r="U176" s="94" t="str">
        <f>VLOOKUP(C176,'Internal Data'!A:G,7,FALSE)</f>
        <v>01</v>
      </c>
      <c r="V176" s="92" t="str">
        <f>VLOOKUP(C176,'Direct Energy Data'!B:F,5,FALSE)</f>
        <v>CE-TRFD</v>
      </c>
      <c r="W176" s="47" t="str">
        <f>VLOOKUP(V176,'EnergyCAP Data'!K:L,2,FALSE)</f>
        <v>CE Trf Ltg DS</v>
      </c>
      <c r="X176" s="48">
        <f>VLOOKUP(F176,'Direct Energy Data'!A:C,3,FALSE)</f>
        <v>1725</v>
      </c>
      <c r="Y176" s="48">
        <f>VLOOKUP(C176,'EnergyCAP Data'!A:B,2,FALSE)</f>
        <v>1622</v>
      </c>
      <c r="Z176" s="48">
        <f>VLOOKUP(C176,'EnergyCAP Data'!N:O,2,FALSE)</f>
        <v>0</v>
      </c>
      <c r="AA176" s="39"/>
      <c r="AB176" s="39"/>
      <c r="AC176" s="40"/>
      <c r="AD176" s="49" t="s">
        <v>2821</v>
      </c>
    </row>
    <row r="177" spans="1:30" x14ac:dyDescent="0.35">
      <c r="A177" s="7">
        <f t="shared" si="8"/>
        <v>1</v>
      </c>
      <c r="B177" s="5" t="s">
        <v>1022</v>
      </c>
      <c r="C177" s="6" t="s">
        <v>328</v>
      </c>
      <c r="D177" s="5" t="s">
        <v>1516</v>
      </c>
      <c r="E177" s="8">
        <v>210000928007</v>
      </c>
      <c r="F177" s="6" t="s">
        <v>329</v>
      </c>
      <c r="G177" s="5" t="s">
        <v>2519</v>
      </c>
      <c r="H177" s="24" t="str">
        <f>VLOOKUP(F177,'Direct Energy Data'!A:E,5,FALSE)</f>
        <v>44120-1208</v>
      </c>
      <c r="I177" s="24" t="s">
        <v>2303</v>
      </c>
      <c r="J177" s="25" t="s">
        <v>2345</v>
      </c>
      <c r="K177" s="26" t="s">
        <v>1272</v>
      </c>
      <c r="L177" s="33" t="s">
        <v>1273</v>
      </c>
      <c r="M177" s="5" t="s">
        <v>1517</v>
      </c>
      <c r="N177" s="5"/>
      <c r="O177" s="5" t="s">
        <v>1273</v>
      </c>
      <c r="P177" s="5" t="s">
        <v>1037</v>
      </c>
      <c r="Q177" s="24" t="s">
        <v>1033</v>
      </c>
      <c r="R177" s="7">
        <f>VLOOKUP(C177,'Internal Data'!A:G,4,FALSE)</f>
        <v>52</v>
      </c>
      <c r="S177" s="7" t="str">
        <f>VLOOKUP(C177,'Internal Data'!A:G,5,FALSE)</f>
        <v>001</v>
      </c>
      <c r="T177" s="7" t="str">
        <f>VLOOKUP(C177,'Internal Data'!A:G,6,FALSE)</f>
        <v>2002</v>
      </c>
      <c r="U177" s="94" t="str">
        <f>VLOOKUP(C177,'Internal Data'!A:G,7,FALSE)</f>
        <v>55</v>
      </c>
      <c r="V177" s="92" t="str">
        <f>VLOOKUP(C177,'Direct Energy Data'!B:F,5,FALSE)</f>
        <v>CE-GSD</v>
      </c>
      <c r="W177" s="47" t="str">
        <f>VLOOKUP(V177,'EnergyCAP Data'!K:L,2,FALSE)</f>
        <v>CE Gen Sec DS</v>
      </c>
      <c r="X177" s="48">
        <f>VLOOKUP(F177,'Direct Energy Data'!A:C,3,FALSE)</f>
        <v>1125</v>
      </c>
      <c r="Y177" s="48">
        <f>VLOOKUP(C177,'EnergyCAP Data'!A:B,2,FALSE)</f>
        <v>1240</v>
      </c>
      <c r="Z177" s="48">
        <v>5</v>
      </c>
      <c r="AA177" s="39"/>
      <c r="AB177" s="39"/>
      <c r="AC177" s="40"/>
      <c r="AD177" s="49">
        <f>Y177/(8760*Z177)</f>
        <v>2.8310502283105023E-2</v>
      </c>
    </row>
    <row r="178" spans="1:30" x14ac:dyDescent="0.35">
      <c r="A178" s="7">
        <f t="shared" si="8"/>
        <v>1</v>
      </c>
      <c r="B178" s="5" t="s">
        <v>1022</v>
      </c>
      <c r="C178" s="6" t="s">
        <v>268</v>
      </c>
      <c r="D178" s="5" t="s">
        <v>1243</v>
      </c>
      <c r="E178" s="8">
        <v>210000928007</v>
      </c>
      <c r="F178" s="6" t="s">
        <v>269</v>
      </c>
      <c r="G178" s="5" t="s">
        <v>2520</v>
      </c>
      <c r="H178" s="24" t="str">
        <f>VLOOKUP(F178,'Direct Energy Data'!A:E,5,FALSE)</f>
        <v>44135-2457</v>
      </c>
      <c r="I178" s="24" t="s">
        <v>2303</v>
      </c>
      <c r="J178" s="25" t="s">
        <v>1244</v>
      </c>
      <c r="K178" s="26" t="s">
        <v>1025</v>
      </c>
      <c r="L178" s="33" t="s">
        <v>1134</v>
      </c>
      <c r="M178" s="5" t="s">
        <v>1135</v>
      </c>
      <c r="N178" s="5">
        <v>783817</v>
      </c>
      <c r="O178" s="5" t="s">
        <v>1028</v>
      </c>
      <c r="P178" s="5" t="s">
        <v>1029</v>
      </c>
      <c r="Q178" s="24" t="s">
        <v>1030</v>
      </c>
      <c r="R178" s="7">
        <f>VLOOKUP(C178,'Internal Data'!A:G,4,FALSE)</f>
        <v>60</v>
      </c>
      <c r="S178" s="7" t="str">
        <f>VLOOKUP(C178,'Internal Data'!A:G,5,FALSE)</f>
        <v>001</v>
      </c>
      <c r="T178" s="7">
        <f>VLOOKUP(C178,'Internal Data'!A:G,6,FALSE)</f>
        <v>3001</v>
      </c>
      <c r="U178" s="94" t="str">
        <f>VLOOKUP(C178,'Internal Data'!A:G,7,FALSE)</f>
        <v>00</v>
      </c>
      <c r="V178" s="92" t="str">
        <f>VLOOKUP(C178,'Direct Energy Data'!B:F,5,FALSE)</f>
        <v>CE-GSD</v>
      </c>
      <c r="W178" s="47" t="str">
        <f>VLOOKUP(V178,'EnergyCAP Data'!K:L,2,FALSE)</f>
        <v>CE Gen Sec DS</v>
      </c>
      <c r="X178" s="48">
        <f>VLOOKUP(F178,'Direct Energy Data'!A:C,3,FALSE)</f>
        <v>1442</v>
      </c>
      <c r="Y178" s="48">
        <f>VLOOKUP(C178,'EnergyCAP Data'!A:B,2,FALSE)</f>
        <v>1284</v>
      </c>
      <c r="Z178" s="48">
        <f>VLOOKUP(C178,'EnergyCAP Data'!N:O,2,FALSE)</f>
        <v>5</v>
      </c>
      <c r="AA178" s="39"/>
      <c r="AB178" s="39"/>
      <c r="AC178" s="40"/>
      <c r="AD178" s="49">
        <f>Y178/(8760*Z178)</f>
        <v>2.9315068493150687E-2</v>
      </c>
    </row>
    <row r="179" spans="1:30" x14ac:dyDescent="0.35">
      <c r="A179" s="7">
        <f t="shared" si="8"/>
        <v>1</v>
      </c>
      <c r="B179" s="5" t="s">
        <v>1022</v>
      </c>
      <c r="C179" s="6" t="s">
        <v>94</v>
      </c>
      <c r="D179" s="5" t="s">
        <v>1559</v>
      </c>
      <c r="E179" s="8">
        <v>210000928015</v>
      </c>
      <c r="F179" s="6" t="s">
        <v>95</v>
      </c>
      <c r="G179" s="5" t="s">
        <v>2521</v>
      </c>
      <c r="H179" s="24">
        <f>VLOOKUP(F179,'Direct Energy Data'!A:E,5,FALSE)</f>
        <v>44104</v>
      </c>
      <c r="I179" s="24" t="s">
        <v>2303</v>
      </c>
      <c r="J179" s="25" t="s">
        <v>1560</v>
      </c>
      <c r="K179" s="26" t="s">
        <v>1053</v>
      </c>
      <c r="L179" s="33" t="s">
        <v>1091</v>
      </c>
      <c r="M179" s="5" t="s">
        <v>1092</v>
      </c>
      <c r="N179" s="5">
        <v>10000</v>
      </c>
      <c r="O179" s="5" t="s">
        <v>1093</v>
      </c>
      <c r="P179" s="5" t="s">
        <v>1042</v>
      </c>
      <c r="Q179" s="24" t="s">
        <v>1094</v>
      </c>
      <c r="R179" s="7" t="str">
        <f>VLOOKUP(C179,'Internal Data'!A:G,4,FALSE)</f>
        <v>01</v>
      </c>
      <c r="S179" s="7" t="str">
        <f>VLOOKUP(C179,'Internal Data'!A:G,5,FALSE)</f>
        <v>001</v>
      </c>
      <c r="T179" s="7">
        <f>VLOOKUP(C179,'Internal Data'!A:G,6,FALSE)</f>
        <v>7012</v>
      </c>
      <c r="U179" s="94" t="str">
        <f>VLOOKUP(C179,'Internal Data'!A:G,7,FALSE)</f>
        <v>05</v>
      </c>
      <c r="V179" s="92" t="str">
        <f>VLOOKUP(C179,'Direct Energy Data'!B:F,5,FALSE)</f>
        <v>CE-POLSD</v>
      </c>
      <c r="W179" s="47" t="str">
        <f>VLOOKUP(V179,'EnergyCAP Data'!K:L,2,FALSE)</f>
        <v>CE POL DS</v>
      </c>
      <c r="X179" s="48">
        <f>VLOOKUP(F179,'Direct Energy Data'!A:C,3,FALSE)</f>
        <v>1155</v>
      </c>
      <c r="Y179" s="48">
        <f>VLOOKUP(C179,'EnergyCAP Data'!A:B,2,FALSE)</f>
        <v>1260</v>
      </c>
      <c r="Z179" s="48">
        <f>VLOOKUP(C179,'EnergyCAP Data'!N:O,2,FALSE)</f>
        <v>0</v>
      </c>
      <c r="AA179" s="39"/>
      <c r="AB179" s="39"/>
      <c r="AC179" s="40"/>
      <c r="AD179" s="49" t="s">
        <v>2821</v>
      </c>
    </row>
    <row r="180" spans="1:30" x14ac:dyDescent="0.35">
      <c r="A180" s="7">
        <f t="shared" si="8"/>
        <v>1</v>
      </c>
      <c r="B180" s="5" t="s">
        <v>1022</v>
      </c>
      <c r="C180" s="6" t="s">
        <v>316</v>
      </c>
      <c r="D180" s="5" t="s">
        <v>1473</v>
      </c>
      <c r="E180" s="8">
        <v>210000928007</v>
      </c>
      <c r="F180" s="6" t="s">
        <v>317</v>
      </c>
      <c r="G180" s="5" t="s">
        <v>2522</v>
      </c>
      <c r="H180" s="24" t="str">
        <f>VLOOKUP(F180,'Direct Energy Data'!A:E,5,FALSE)</f>
        <v>44106-1545</v>
      </c>
      <c r="I180" s="24" t="s">
        <v>2303</v>
      </c>
      <c r="J180" s="25" t="s">
        <v>1475</v>
      </c>
      <c r="K180" s="26" t="s">
        <v>1053</v>
      </c>
      <c r="L180" s="33" t="s">
        <v>1476</v>
      </c>
      <c r="M180" s="5" t="s">
        <v>1474</v>
      </c>
      <c r="N180" s="5">
        <v>33708</v>
      </c>
      <c r="O180" s="5" t="s">
        <v>1084</v>
      </c>
      <c r="P180" s="5" t="s">
        <v>1042</v>
      </c>
      <c r="Q180" s="24" t="s">
        <v>1477</v>
      </c>
      <c r="R180" s="7" t="str">
        <f>VLOOKUP(C180,'Internal Data'!A:G,4,FALSE)</f>
        <v>01</v>
      </c>
      <c r="S180" s="7" t="str">
        <f>VLOOKUP(C180,'Internal Data'!A:G,5,FALSE)</f>
        <v>001</v>
      </c>
      <c r="T180" s="7">
        <f>VLOOKUP(C180,'Internal Data'!A:G,6,FALSE)</f>
        <v>7011</v>
      </c>
      <c r="U180" s="94" t="str">
        <f>VLOOKUP(C180,'Internal Data'!A:G,7,FALSE)</f>
        <v>04</v>
      </c>
      <c r="V180" s="92" t="str">
        <f>VLOOKUP(C180,'Direct Energy Data'!B:F,5,FALSE)</f>
        <v>CE-POLSD</v>
      </c>
      <c r="W180" s="47" t="str">
        <f>VLOOKUP(V180,'EnergyCAP Data'!K:L,2,FALSE)</f>
        <v>CE POL DS</v>
      </c>
      <c r="X180" s="48">
        <f>VLOOKUP(F180,'Direct Energy Data'!A:C,3,FALSE)</f>
        <v>1155</v>
      </c>
      <c r="Y180" s="48">
        <f>VLOOKUP(C180,'EnergyCAP Data'!A:B,2,FALSE)</f>
        <v>1260</v>
      </c>
      <c r="Z180" s="48">
        <f>VLOOKUP(C180,'EnergyCAP Data'!N:O,2,FALSE)</f>
        <v>0</v>
      </c>
      <c r="AA180" s="39"/>
      <c r="AB180" s="39"/>
      <c r="AC180" s="40"/>
      <c r="AD180" s="49" t="s">
        <v>2821</v>
      </c>
    </row>
    <row r="181" spans="1:30" x14ac:dyDescent="0.35">
      <c r="A181" s="7">
        <f t="shared" si="8"/>
        <v>1</v>
      </c>
      <c r="B181" s="5" t="s">
        <v>1022</v>
      </c>
      <c r="C181" s="6" t="s">
        <v>893</v>
      </c>
      <c r="D181" s="5" t="s">
        <v>1174</v>
      </c>
      <c r="E181" s="8">
        <v>210000928007</v>
      </c>
      <c r="F181" s="6" t="s">
        <v>894</v>
      </c>
      <c r="G181" s="5" t="s">
        <v>2523</v>
      </c>
      <c r="H181" s="24" t="str">
        <f>VLOOKUP(F181,'Direct Energy Data'!A:E,5,FALSE)</f>
        <v>44127-1914</v>
      </c>
      <c r="I181" s="24" t="s">
        <v>2303</v>
      </c>
      <c r="J181" s="25" t="s">
        <v>2365</v>
      </c>
      <c r="K181" s="26" t="s">
        <v>1090</v>
      </c>
      <c r="L181" s="33" t="s">
        <v>1175</v>
      </c>
      <c r="M181" s="5" t="s">
        <v>1176</v>
      </c>
      <c r="N181" s="5">
        <v>0</v>
      </c>
      <c r="O181" s="5" t="s">
        <v>1093</v>
      </c>
      <c r="P181" s="5" t="s">
        <v>1042</v>
      </c>
      <c r="Q181" s="24" t="s">
        <v>1094</v>
      </c>
      <c r="R181" s="7" t="str">
        <f>VLOOKUP(C181,'Internal Data'!A:G,4,FALSE)</f>
        <v>01</v>
      </c>
      <c r="S181" s="7" t="str">
        <f>VLOOKUP(C181,'Internal Data'!A:G,5,FALSE)</f>
        <v>001</v>
      </c>
      <c r="T181" s="7">
        <f>VLOOKUP(C181,'Internal Data'!A:G,6,FALSE)</f>
        <v>7012</v>
      </c>
      <c r="U181" s="94" t="str">
        <f>VLOOKUP(C181,'Internal Data'!A:G,7,FALSE)</f>
        <v>00</v>
      </c>
      <c r="V181" s="92" t="str">
        <f>VLOOKUP(C181,'Direct Energy Data'!B:F,5,FALSE)</f>
        <v>CE-GSD</v>
      </c>
      <c r="W181" s="47" t="str">
        <f>VLOOKUP(V181,'EnergyCAP Data'!K:L,2,FALSE)</f>
        <v>CE Gen Sec DS</v>
      </c>
      <c r="X181" s="48">
        <f>VLOOKUP(F181,'Direct Energy Data'!A:C,3,FALSE)</f>
        <v>1590</v>
      </c>
      <c r="Y181" s="48">
        <f>VLOOKUP(C181,'EnergyCAP Data'!A:B,2,FALSE)</f>
        <v>1861</v>
      </c>
      <c r="Z181" s="48">
        <f>VLOOKUP(C181,'EnergyCAP Data'!N:O,2,FALSE)</f>
        <v>0.7</v>
      </c>
      <c r="AA181" s="39"/>
      <c r="AB181" s="39"/>
      <c r="AC181" s="40"/>
      <c r="AD181" s="49">
        <f>Y181/(8760*Z181)</f>
        <v>0.30348988910632746</v>
      </c>
    </row>
    <row r="182" spans="1:30" x14ac:dyDescent="0.35">
      <c r="A182" s="7">
        <f t="shared" si="8"/>
        <v>1</v>
      </c>
      <c r="B182" s="5" t="s">
        <v>1022</v>
      </c>
      <c r="C182" s="6" t="s">
        <v>240</v>
      </c>
      <c r="D182" s="5" t="s">
        <v>1597</v>
      </c>
      <c r="E182" s="8">
        <v>210000928007</v>
      </c>
      <c r="F182" s="6" t="s">
        <v>241</v>
      </c>
      <c r="G182" s="5" t="s">
        <v>2524</v>
      </c>
      <c r="H182" s="24" t="str">
        <f>VLOOKUP(F182,'Direct Energy Data'!A:E,5,FALSE)</f>
        <v>44139-1832</v>
      </c>
      <c r="I182" s="24" t="s">
        <v>2303</v>
      </c>
      <c r="J182" s="25" t="s">
        <v>2335</v>
      </c>
      <c r="K182" s="26" t="s">
        <v>1033</v>
      </c>
      <c r="L182" s="33" t="s">
        <v>1598</v>
      </c>
      <c r="M182" s="5" t="s">
        <v>1599</v>
      </c>
      <c r="N182" s="5">
        <v>220</v>
      </c>
      <c r="O182" s="5" t="s">
        <v>1036</v>
      </c>
      <c r="P182" s="5" t="s">
        <v>1037</v>
      </c>
      <c r="Q182" s="24" t="s">
        <v>1033</v>
      </c>
      <c r="R182" s="7">
        <f>VLOOKUP(C182,'Internal Data'!A:G,4,FALSE)</f>
        <v>60</v>
      </c>
      <c r="S182" s="7" t="str">
        <f>VLOOKUP(C182,'Internal Data'!A:G,5,FALSE)</f>
        <v>001</v>
      </c>
      <c r="T182" s="7">
        <f>VLOOKUP(C182,'Internal Data'!A:G,6,FALSE)</f>
        <v>3001</v>
      </c>
      <c r="U182" s="94" t="str">
        <f>VLOOKUP(C182,'Internal Data'!A:G,7,FALSE)</f>
        <v>01</v>
      </c>
      <c r="V182" s="92" t="str">
        <f>VLOOKUP(C182,'Direct Energy Data'!B:F,5,FALSE)</f>
        <v>CE-GSD</v>
      </c>
      <c r="W182" s="47" t="str">
        <f>VLOOKUP(V182,'EnergyCAP Data'!K:L,2,FALSE)</f>
        <v>CE Gen Sec DS</v>
      </c>
      <c r="X182" s="48">
        <f>VLOOKUP(F182,'Direct Energy Data'!A:C,3,FALSE)</f>
        <v>750</v>
      </c>
      <c r="Y182" s="48">
        <f>VLOOKUP(C182,'EnergyCAP Data'!A:B,2,FALSE)</f>
        <v>883</v>
      </c>
      <c r="Z182" s="48">
        <v>5</v>
      </c>
      <c r="AA182" s="39"/>
      <c r="AB182" s="39"/>
      <c r="AC182" s="40"/>
      <c r="AD182" s="49">
        <f>Y182/(8760*Z182)</f>
        <v>2.0159817351598174E-2</v>
      </c>
    </row>
    <row r="183" spans="1:30" x14ac:dyDescent="0.35">
      <c r="A183" s="7">
        <f t="shared" si="8"/>
        <v>1</v>
      </c>
      <c r="B183" s="5" t="s">
        <v>1022</v>
      </c>
      <c r="C183" s="6" t="s">
        <v>294</v>
      </c>
      <c r="D183" s="5" t="s">
        <v>1478</v>
      </c>
      <c r="E183" s="8">
        <v>210000928007</v>
      </c>
      <c r="F183" s="6" t="s">
        <v>295</v>
      </c>
      <c r="G183" s="5" t="s">
        <v>2525</v>
      </c>
      <c r="H183" s="24" t="str">
        <f>VLOOKUP(F183,'Direct Energy Data'!A:E,5,FALSE)</f>
        <v>44142-1626</v>
      </c>
      <c r="I183" s="24" t="s">
        <v>2303</v>
      </c>
      <c r="J183" s="25" t="s">
        <v>1480</v>
      </c>
      <c r="K183" s="26" t="s">
        <v>1272</v>
      </c>
      <c r="L183" s="33" t="s">
        <v>1273</v>
      </c>
      <c r="M183" s="5" t="s">
        <v>1479</v>
      </c>
      <c r="N183" s="5"/>
      <c r="O183" s="5" t="s">
        <v>1273</v>
      </c>
      <c r="P183" s="5" t="s">
        <v>1037</v>
      </c>
      <c r="Q183" s="24" t="s">
        <v>1033</v>
      </c>
      <c r="R183" s="7">
        <f>VLOOKUP(C183,'Internal Data'!A:G,4,FALSE)</f>
        <v>52</v>
      </c>
      <c r="S183" s="7" t="str">
        <f>VLOOKUP(C183,'Internal Data'!A:G,5,FALSE)</f>
        <v>001</v>
      </c>
      <c r="T183" s="7" t="str">
        <f>VLOOKUP(C183,'Internal Data'!A:G,6,FALSE)</f>
        <v>2002</v>
      </c>
      <c r="U183" s="94" t="str">
        <f>VLOOKUP(C183,'Internal Data'!A:G,7,FALSE)</f>
        <v>55</v>
      </c>
      <c r="V183" s="92" t="str">
        <f>VLOOKUP(C183,'Direct Energy Data'!B:F,5,FALSE)</f>
        <v>CE-GSD</v>
      </c>
      <c r="W183" s="47" t="str">
        <f>VLOOKUP(V183,'EnergyCAP Data'!K:L,2,FALSE)</f>
        <v>CE Gen Sec DS</v>
      </c>
      <c r="X183" s="48">
        <f>VLOOKUP(F183,'Direct Energy Data'!A:C,3,FALSE)</f>
        <v>874</v>
      </c>
      <c r="Y183" s="48">
        <f>VLOOKUP(C183,'EnergyCAP Data'!A:B,2,FALSE)</f>
        <v>788</v>
      </c>
      <c r="Z183" s="48">
        <f>VLOOKUP(C183,'EnergyCAP Data'!N:O,2,FALSE)</f>
        <v>5</v>
      </c>
      <c r="AA183" s="39"/>
      <c r="AB183" s="39"/>
      <c r="AC183" s="40"/>
      <c r="AD183" s="49">
        <f>Y183/(8760*Z183)</f>
        <v>1.7990867579908677E-2</v>
      </c>
    </row>
    <row r="184" spans="1:30" x14ac:dyDescent="0.35">
      <c r="A184" s="7">
        <f t="shared" si="8"/>
        <v>1</v>
      </c>
      <c r="B184" s="5" t="s">
        <v>1022</v>
      </c>
      <c r="C184" s="6" t="s">
        <v>162</v>
      </c>
      <c r="D184" s="5" t="s">
        <v>1484</v>
      </c>
      <c r="E184" s="8">
        <v>210000928015</v>
      </c>
      <c r="F184" s="6" t="s">
        <v>163</v>
      </c>
      <c r="G184" s="5" t="s">
        <v>2526</v>
      </c>
      <c r="H184" s="24" t="str">
        <f>VLOOKUP(F184,'Direct Energy Data'!A:E,5,FALSE)</f>
        <v>44113-4548</v>
      </c>
      <c r="I184" s="24" t="s">
        <v>2303</v>
      </c>
      <c r="J184" s="25" t="s">
        <v>1486</v>
      </c>
      <c r="K184" s="26" t="s">
        <v>1053</v>
      </c>
      <c r="L184" s="33" t="s">
        <v>1487</v>
      </c>
      <c r="M184" s="5" t="s">
        <v>1485</v>
      </c>
      <c r="N184" s="5"/>
      <c r="O184" s="5" t="s">
        <v>1339</v>
      </c>
      <c r="P184" s="5" t="s">
        <v>1042</v>
      </c>
      <c r="Q184" s="24" t="s">
        <v>1094</v>
      </c>
      <c r="R184" s="7" t="str">
        <f>VLOOKUP(C184,'Internal Data'!A:G,4,FALSE)</f>
        <v>01</v>
      </c>
      <c r="S184" s="7" t="str">
        <f>VLOOKUP(C184,'Internal Data'!A:G,5,FALSE)</f>
        <v>001</v>
      </c>
      <c r="T184" s="7">
        <f>VLOOKUP(C184,'Internal Data'!A:G,6,FALSE)</f>
        <v>7012</v>
      </c>
      <c r="U184" s="94" t="str">
        <f>VLOOKUP(C184,'Internal Data'!A:G,7,FALSE)</f>
        <v>05</v>
      </c>
      <c r="V184" s="92" t="str">
        <f>VLOOKUP(C184,'Direct Energy Data'!B:F,5,FALSE)</f>
        <v>CE-POLSD</v>
      </c>
      <c r="W184" s="47" t="str">
        <f>VLOOKUP(V184,'EnergyCAP Data'!K:L,2,FALSE)</f>
        <v>CE POL DS</v>
      </c>
      <c r="X184" s="48">
        <f>VLOOKUP(F184,'Direct Energy Data'!A:C,3,FALSE)</f>
        <v>759</v>
      </c>
      <c r="Y184" s="48">
        <f>VLOOKUP(C184,'EnergyCAP Data'!A:B,2,FALSE)</f>
        <v>828</v>
      </c>
      <c r="Z184" s="48">
        <f>VLOOKUP(C184,'EnergyCAP Data'!N:O,2,FALSE)</f>
        <v>0</v>
      </c>
      <c r="AA184" s="39"/>
      <c r="AB184" s="39"/>
      <c r="AC184" s="40"/>
      <c r="AD184" s="49" t="s">
        <v>2821</v>
      </c>
    </row>
    <row r="185" spans="1:30" x14ac:dyDescent="0.35">
      <c r="A185" s="7">
        <f t="shared" si="8"/>
        <v>1</v>
      </c>
      <c r="B185" s="5" t="s">
        <v>1022</v>
      </c>
      <c r="C185" s="6" t="s">
        <v>198</v>
      </c>
      <c r="D185" s="5" t="s">
        <v>1342</v>
      </c>
      <c r="E185" s="8">
        <v>210000928015</v>
      </c>
      <c r="F185" s="6" t="s">
        <v>199</v>
      </c>
      <c r="G185" s="5" t="s">
        <v>2527</v>
      </c>
      <c r="H185" s="24" t="str">
        <f>VLOOKUP(F185,'Direct Energy Data'!A:E,5,FALSE)</f>
        <v>44135-2932</v>
      </c>
      <c r="I185" s="24" t="s">
        <v>2303</v>
      </c>
      <c r="J185" s="25" t="s">
        <v>1343</v>
      </c>
      <c r="K185" s="26" t="s">
        <v>1053</v>
      </c>
      <c r="L185" s="33" t="s">
        <v>1344</v>
      </c>
      <c r="M185" s="5" t="s">
        <v>1345</v>
      </c>
      <c r="N185" s="5">
        <v>0</v>
      </c>
      <c r="O185" s="5" t="s">
        <v>1093</v>
      </c>
      <c r="P185" s="5" t="s">
        <v>1042</v>
      </c>
      <c r="Q185" s="24" t="s">
        <v>1094</v>
      </c>
      <c r="R185" s="7" t="str">
        <f>VLOOKUP(C185,'Internal Data'!A:G,4,FALSE)</f>
        <v>01</v>
      </c>
      <c r="S185" s="7" t="str">
        <f>VLOOKUP(C185,'Internal Data'!A:G,5,FALSE)</f>
        <v>001</v>
      </c>
      <c r="T185" s="7">
        <f>VLOOKUP(C185,'Internal Data'!A:G,6,FALSE)</f>
        <v>7004</v>
      </c>
      <c r="U185" s="94" t="str">
        <f>VLOOKUP(C185,'Internal Data'!A:G,7,FALSE)</f>
        <v>04</v>
      </c>
      <c r="V185" s="92" t="str">
        <f>VLOOKUP(C185,'Direct Energy Data'!B:F,5,FALSE)</f>
        <v>CE-POLSD</v>
      </c>
      <c r="W185" s="47" t="str">
        <f>VLOOKUP(V185,'EnergyCAP Data'!K:L,2,FALSE)</f>
        <v>CE POL DS</v>
      </c>
      <c r="X185" s="48">
        <f>VLOOKUP(F185,'Direct Energy Data'!A:C,3,FALSE)</f>
        <v>759</v>
      </c>
      <c r="Y185" s="48">
        <f>VLOOKUP(C185,'EnergyCAP Data'!A:B,2,FALSE)</f>
        <v>828</v>
      </c>
      <c r="Z185" s="48">
        <f>VLOOKUP(C185,'EnergyCAP Data'!N:O,2,FALSE)</f>
        <v>0</v>
      </c>
      <c r="AA185" s="39"/>
      <c r="AB185" s="39"/>
      <c r="AC185" s="40"/>
      <c r="AD185" s="49" t="s">
        <v>2821</v>
      </c>
    </row>
    <row r="186" spans="1:30" x14ac:dyDescent="0.35">
      <c r="A186" s="7">
        <f t="shared" si="8"/>
        <v>1</v>
      </c>
      <c r="B186" s="5" t="s">
        <v>1022</v>
      </c>
      <c r="C186" s="6" t="s">
        <v>873</v>
      </c>
      <c r="D186" s="5" t="s">
        <v>1373</v>
      </c>
      <c r="E186" s="8">
        <v>210000928007</v>
      </c>
      <c r="F186" s="6" t="s">
        <v>874</v>
      </c>
      <c r="G186" s="5" t="s">
        <v>2528</v>
      </c>
      <c r="H186" s="24" t="str">
        <f>VLOOKUP(F186,'Direct Energy Data'!A:E,5,FALSE)</f>
        <v>44111-1065</v>
      </c>
      <c r="I186" s="24" t="s">
        <v>2303</v>
      </c>
      <c r="J186" s="25" t="s">
        <v>996</v>
      </c>
      <c r="K186" s="26" t="s">
        <v>1038</v>
      </c>
      <c r="L186" s="33" t="s">
        <v>1260</v>
      </c>
      <c r="M186" s="5" t="s">
        <v>1374</v>
      </c>
      <c r="N186" s="5"/>
      <c r="O186" s="5" t="s">
        <v>1038</v>
      </c>
      <c r="P186" s="5" t="s">
        <v>1042</v>
      </c>
      <c r="Q186" s="24" t="s">
        <v>1043</v>
      </c>
      <c r="R186" s="7">
        <f>VLOOKUP(C186,'Internal Data'!A:G,4,FALSE)</f>
        <v>58</v>
      </c>
      <c r="S186" s="7" t="str">
        <f>VLOOKUP(C186,'Internal Data'!A:G,5,FALSE)</f>
        <v>001</v>
      </c>
      <c r="T186" s="7">
        <f>VLOOKUP(C186,'Internal Data'!A:G,6,FALSE)</f>
        <v>2004</v>
      </c>
      <c r="U186" s="94">
        <f>VLOOKUP(C186,'Internal Data'!A:G,7,FALSE)</f>
        <v>70</v>
      </c>
      <c r="V186" s="92" t="str">
        <f>VLOOKUP(C186,'Direct Energy Data'!B:F,5,FALSE)</f>
        <v>CE-STLD</v>
      </c>
      <c r="W186" s="47" t="str">
        <f>VLOOKUP(V186,'EnergyCAP Data'!K:L,2,FALSE)</f>
        <v>CE Str Ltg DS</v>
      </c>
      <c r="X186" s="48">
        <f>VLOOKUP(F186,'Direct Energy Data'!A:C,3,FALSE)</f>
        <v>0</v>
      </c>
      <c r="Y186" s="48">
        <f>VLOOKUP(C186,'EnergyCAP Data'!A:B,2,FALSE)</f>
        <v>0</v>
      </c>
      <c r="Z186" s="48">
        <f>VLOOKUP(C186,'EnergyCAP Data'!N:O,2,FALSE)</f>
        <v>0</v>
      </c>
      <c r="AA186" s="39"/>
      <c r="AB186" s="39"/>
      <c r="AC186" s="40"/>
      <c r="AD186" s="49" t="s">
        <v>2821</v>
      </c>
    </row>
    <row r="187" spans="1:30" x14ac:dyDescent="0.35">
      <c r="A187" s="7">
        <f t="shared" si="8"/>
        <v>1</v>
      </c>
      <c r="B187" s="5" t="s">
        <v>1022</v>
      </c>
      <c r="C187" s="6" t="s">
        <v>659</v>
      </c>
      <c r="D187" s="5" t="s">
        <v>2067</v>
      </c>
      <c r="E187" s="8">
        <v>210000928007</v>
      </c>
      <c r="F187" s="6" t="s">
        <v>660</v>
      </c>
      <c r="G187" s="5" t="s">
        <v>2529</v>
      </c>
      <c r="H187" s="24">
        <f>VLOOKUP(F187,'Direct Energy Data'!A:E,5,FALSE)</f>
        <v>44122</v>
      </c>
      <c r="I187" s="24" t="s">
        <v>2303</v>
      </c>
      <c r="J187" s="25" t="s">
        <v>2357</v>
      </c>
      <c r="K187" s="26" t="s">
        <v>1287</v>
      </c>
      <c r="L187" s="33" t="s">
        <v>2068</v>
      </c>
      <c r="M187" s="5" t="s">
        <v>1227</v>
      </c>
      <c r="N187" s="5">
        <v>1600</v>
      </c>
      <c r="O187" s="5" t="s">
        <v>2069</v>
      </c>
      <c r="P187" s="5" t="s">
        <v>1042</v>
      </c>
      <c r="Q187" s="24" t="s">
        <v>1094</v>
      </c>
      <c r="R187" s="7">
        <f>VLOOKUP(C187,'Internal Data'!A:G,4,FALSE)</f>
        <v>70</v>
      </c>
      <c r="S187" s="7">
        <f>VLOOKUP(C187,'Internal Data'!A:G,5,FALSE)</f>
        <v>300</v>
      </c>
      <c r="T187" s="7">
        <f>VLOOKUP(C187,'Internal Data'!A:G,6,FALSE)</f>
        <v>7015</v>
      </c>
      <c r="U187" s="94" t="str">
        <f>VLOOKUP(C187,'Internal Data'!A:G,7,FALSE)</f>
        <v>01</v>
      </c>
      <c r="V187" s="92" t="str">
        <f>VLOOKUP(C187,'Direct Energy Data'!B:F,5,FALSE)</f>
        <v>CE-GSD</v>
      </c>
      <c r="W187" s="47" t="str">
        <f>VLOOKUP(V187,'EnergyCAP Data'!K:L,2,FALSE)</f>
        <v>CE Gen Sec DS</v>
      </c>
      <c r="X187" s="48">
        <f>VLOOKUP(F187,'Direct Energy Data'!A:C,3,FALSE)</f>
        <v>564</v>
      </c>
      <c r="Y187" s="48">
        <f>VLOOKUP(C187,'EnergyCAP Data'!A:B,2,FALSE)</f>
        <v>500</v>
      </c>
      <c r="Z187" s="48">
        <f>VLOOKUP(C187,'EnergyCAP Data'!N:O,2,FALSE)</f>
        <v>0.3</v>
      </c>
      <c r="AA187" s="39"/>
      <c r="AB187" s="39"/>
      <c r="AC187" s="40"/>
      <c r="AD187" s="49">
        <f>Y187/(8760*Z187)</f>
        <v>0.19025875190258751</v>
      </c>
    </row>
    <row r="188" spans="1:30" x14ac:dyDescent="0.35">
      <c r="A188" s="7">
        <f t="shared" si="8"/>
        <v>1</v>
      </c>
      <c r="B188" s="5" t="s">
        <v>1022</v>
      </c>
      <c r="C188" s="6" t="s">
        <v>246</v>
      </c>
      <c r="D188" s="5" t="s">
        <v>2268</v>
      </c>
      <c r="E188" s="8">
        <v>210000928007</v>
      </c>
      <c r="F188" s="6" t="s">
        <v>247</v>
      </c>
      <c r="G188" s="5" t="s">
        <v>2530</v>
      </c>
      <c r="H188" s="24" t="str">
        <f>VLOOKUP(F188,'Direct Energy Data'!A:E,5,FALSE)</f>
        <v>44111-5602</v>
      </c>
      <c r="I188" s="24" t="s">
        <v>2303</v>
      </c>
      <c r="J188" s="25" t="s">
        <v>2336</v>
      </c>
      <c r="K188" s="26" t="s">
        <v>1048</v>
      </c>
      <c r="L188" s="33" t="s">
        <v>2270</v>
      </c>
      <c r="M188" s="5" t="s">
        <v>2269</v>
      </c>
      <c r="N188" s="5">
        <v>0</v>
      </c>
      <c r="O188" s="5" t="s">
        <v>1340</v>
      </c>
      <c r="P188" s="5" t="s">
        <v>1037</v>
      </c>
      <c r="Q188" s="24" t="s">
        <v>1341</v>
      </c>
      <c r="R188" s="7">
        <f>VLOOKUP(C188,'Internal Data'!A:G,4,FALSE)</f>
        <v>54</v>
      </c>
      <c r="S188" s="7" t="str">
        <f>VLOOKUP(C188,'Internal Data'!A:G,5,FALSE)</f>
        <v>001</v>
      </c>
      <c r="T188" s="7" t="str">
        <f>VLOOKUP(C188,'Internal Data'!A:G,6,FALSE)</f>
        <v>2003</v>
      </c>
      <c r="U188" s="94" t="str">
        <f>VLOOKUP(C188,'Internal Data'!A:G,7,FALSE)</f>
        <v>50</v>
      </c>
      <c r="V188" s="92" t="str">
        <f>VLOOKUP(C188,'Direct Energy Data'!B:F,5,FALSE)</f>
        <v>CE-GSD</v>
      </c>
      <c r="W188" s="47" t="str">
        <f>VLOOKUP(V188,'EnergyCAP Data'!K:L,2,FALSE)</f>
        <v>CE Gen Sec DS</v>
      </c>
      <c r="X188" s="48">
        <f>VLOOKUP(F188,'Direct Energy Data'!A:C,3,FALSE)</f>
        <v>718</v>
      </c>
      <c r="Y188" s="48">
        <f>VLOOKUP(C188,'EnergyCAP Data'!A:B,2,FALSE)</f>
        <v>618</v>
      </c>
      <c r="Z188" s="48">
        <v>5</v>
      </c>
      <c r="AA188" s="39"/>
      <c r="AB188" s="39"/>
      <c r="AC188" s="40"/>
      <c r="AD188" s="49">
        <f>Y188/(8760*Z188)</f>
        <v>1.4109589041095891E-2</v>
      </c>
    </row>
    <row r="189" spans="1:30" x14ac:dyDescent="0.35">
      <c r="A189" s="7">
        <f t="shared" si="8"/>
        <v>1</v>
      </c>
      <c r="B189" s="5" t="s">
        <v>1022</v>
      </c>
      <c r="C189" s="6" t="s">
        <v>537</v>
      </c>
      <c r="D189" s="5" t="s">
        <v>1747</v>
      </c>
      <c r="E189" s="8">
        <v>210000957006</v>
      </c>
      <c r="F189" s="6" t="s">
        <v>538</v>
      </c>
      <c r="G189" s="5" t="s">
        <v>2531</v>
      </c>
      <c r="H189" s="24" t="str">
        <f>VLOOKUP(F189,'Direct Energy Data'!A:E,5,FALSE)</f>
        <v>44136-8608</v>
      </c>
      <c r="I189" s="24" t="s">
        <v>2302</v>
      </c>
      <c r="J189" s="25" t="s">
        <v>1749</v>
      </c>
      <c r="K189" s="26" t="s">
        <v>1073</v>
      </c>
      <c r="L189" s="33" t="s">
        <v>1074</v>
      </c>
      <c r="M189" s="5" t="s">
        <v>1748</v>
      </c>
      <c r="N189" s="5"/>
      <c r="O189" s="5" t="s">
        <v>1075</v>
      </c>
      <c r="P189" s="5" t="s">
        <v>1037</v>
      </c>
      <c r="Q189" s="24" t="s">
        <v>1033</v>
      </c>
      <c r="R189" s="7">
        <f>VLOOKUP(C189,'Internal Data'!A:G,4,FALSE)</f>
        <v>52</v>
      </c>
      <c r="S189" s="7" t="str">
        <f>VLOOKUP(C189,'Internal Data'!A:G,5,FALSE)</f>
        <v>001</v>
      </c>
      <c r="T189" s="7">
        <f>VLOOKUP(C189,'Internal Data'!A:G,6,FALSE)</f>
        <v>2002</v>
      </c>
      <c r="U189" s="94">
        <f>VLOOKUP(C189,'Internal Data'!A:G,7,FALSE)</f>
        <v>44</v>
      </c>
      <c r="V189" s="92" t="str">
        <f>VLOOKUP(C189,'Direct Energy Data'!B:F,5,FALSE)</f>
        <v>CE-GSD</v>
      </c>
      <c r="W189" s="47" t="str">
        <f>VLOOKUP(V189,'EnergyCAP Data'!K:L,2,FALSE)</f>
        <v>CE Gen Sec DS</v>
      </c>
      <c r="X189" s="48">
        <f>VLOOKUP(F189,'Direct Energy Data'!A:C,3,FALSE)</f>
        <v>528</v>
      </c>
      <c r="Y189" s="48">
        <f>VLOOKUP(C189,'EnergyCAP Data'!A:B,2,FALSE)</f>
        <v>576</v>
      </c>
      <c r="Z189" s="48">
        <f>VLOOKUP(C189,'EnergyCAP Data'!N:O,2,FALSE)</f>
        <v>5</v>
      </c>
      <c r="AA189" s="39"/>
      <c r="AB189" s="39"/>
      <c r="AC189" s="40"/>
      <c r="AD189" s="49">
        <f>Y189/(8760*Z189)</f>
        <v>1.315068493150685E-2</v>
      </c>
    </row>
    <row r="190" spans="1:30" x14ac:dyDescent="0.35">
      <c r="A190" s="7">
        <f t="shared" si="8"/>
        <v>1</v>
      </c>
      <c r="B190" s="5" t="s">
        <v>1022</v>
      </c>
      <c r="C190" s="6" t="s">
        <v>238</v>
      </c>
      <c r="D190" s="5" t="s">
        <v>1160</v>
      </c>
      <c r="E190" s="8">
        <v>210000928007</v>
      </c>
      <c r="F190" s="6" t="s">
        <v>239</v>
      </c>
      <c r="G190" s="5" t="s">
        <v>2532</v>
      </c>
      <c r="H190" s="24">
        <f>VLOOKUP(F190,'Direct Energy Data'!A:E,5,FALSE)</f>
        <v>44111</v>
      </c>
      <c r="I190" s="24" t="s">
        <v>2303</v>
      </c>
      <c r="J190" s="25" t="s">
        <v>964</v>
      </c>
      <c r="K190" s="26" t="s">
        <v>1090</v>
      </c>
      <c r="L190" s="33" t="s">
        <v>1161</v>
      </c>
      <c r="M190" s="5" t="s">
        <v>1162</v>
      </c>
      <c r="N190" s="5">
        <v>1600</v>
      </c>
      <c r="O190" s="5" t="s">
        <v>1056</v>
      </c>
      <c r="P190" s="5" t="s">
        <v>1042</v>
      </c>
      <c r="Q190" s="24" t="s">
        <v>1094</v>
      </c>
      <c r="R190" s="7" t="str">
        <f>VLOOKUP(C190,'Internal Data'!A:G,4,FALSE)</f>
        <v>01</v>
      </c>
      <c r="S190" s="7" t="str">
        <f>VLOOKUP(C190,'Internal Data'!A:G,5,FALSE)</f>
        <v>001</v>
      </c>
      <c r="T190" s="7">
        <f>VLOOKUP(C190,'Internal Data'!A:G,6,FALSE)</f>
        <v>7004</v>
      </c>
      <c r="U190" s="94" t="str">
        <f>VLOOKUP(C190,'Internal Data'!A:G,7,FALSE)</f>
        <v>02</v>
      </c>
      <c r="V190" s="92" t="str">
        <f>VLOOKUP(C190,'Direct Energy Data'!B:F,5,FALSE)</f>
        <v>CE-GSD</v>
      </c>
      <c r="W190" s="47" t="str">
        <f>VLOOKUP(V190,'EnergyCAP Data'!K:L,2,FALSE)</f>
        <v>CE Gen Sec DS</v>
      </c>
      <c r="X190" s="48">
        <f>VLOOKUP(F190,'Direct Energy Data'!A:C,3,FALSE)</f>
        <v>17918</v>
      </c>
      <c r="Y190" s="48">
        <f>VLOOKUP(C190,'EnergyCAP Data'!A:B,2,FALSE)</f>
        <v>11129</v>
      </c>
      <c r="Z190" s="48">
        <f>VLOOKUP(C190,'EnergyCAP Data'!N:O,2,FALSE)</f>
        <v>5</v>
      </c>
      <c r="AA190" s="39"/>
      <c r="AB190" s="39"/>
      <c r="AC190" s="40"/>
      <c r="AD190" s="49" t="s">
        <v>2821</v>
      </c>
    </row>
    <row r="191" spans="1:30" x14ac:dyDescent="0.35">
      <c r="A191" s="7">
        <f t="shared" si="8"/>
        <v>1</v>
      </c>
      <c r="B191" s="5" t="s">
        <v>1022</v>
      </c>
      <c r="C191" s="6" t="s">
        <v>808</v>
      </c>
      <c r="D191" s="5" t="s">
        <v>1169</v>
      </c>
      <c r="E191" s="8" t="s">
        <v>1023</v>
      </c>
      <c r="F191" s="6" t="s">
        <v>809</v>
      </c>
      <c r="G191" s="5" t="s">
        <v>2533</v>
      </c>
      <c r="H191" s="24">
        <f>VLOOKUP(F191,'Direct Energy Data'!A:E,5,FALSE)</f>
        <v>44135</v>
      </c>
      <c r="I191" s="24" t="s">
        <v>2304</v>
      </c>
      <c r="J191" s="25" t="s">
        <v>989</v>
      </c>
      <c r="K191" s="26" t="s">
        <v>1147</v>
      </c>
      <c r="L191" s="33" t="s">
        <v>1171</v>
      </c>
      <c r="M191" s="5" t="s">
        <v>1170</v>
      </c>
      <c r="N191" s="5"/>
      <c r="O191" s="5" t="s">
        <v>1149</v>
      </c>
      <c r="P191" s="5" t="s">
        <v>1037</v>
      </c>
      <c r="Q191" s="24" t="s">
        <v>1172</v>
      </c>
      <c r="R191" s="7">
        <f>VLOOKUP(C191,'Internal Data'!A:G,4,FALSE)</f>
        <v>50</v>
      </c>
      <c r="S191" s="7" t="str">
        <f>VLOOKUP(C191,'Internal Data'!A:G,5,FALSE)</f>
        <v>002</v>
      </c>
      <c r="T191" s="7">
        <f>VLOOKUP(C191,'Internal Data'!A:G,6,FALSE)</f>
        <v>2001</v>
      </c>
      <c r="U191" s="94" t="str">
        <f>VLOOKUP(C191,'Internal Data'!A:G,7,FALSE)</f>
        <v>04</v>
      </c>
      <c r="V191" s="92" t="str">
        <f>VLOOKUP(C191,'Direct Energy Data'!B:F,5,FALSE)</f>
        <v>CE-GSD</v>
      </c>
      <c r="W191" s="47" t="str">
        <f>VLOOKUP(V191,'EnergyCAP Data'!K:L,2,FALSE)</f>
        <v>CE Gen Sec DS</v>
      </c>
      <c r="X191" s="48">
        <f>VLOOKUP(F191,'Direct Energy Data'!A:C,3,FALSE)</f>
        <v>497</v>
      </c>
      <c r="Y191" s="48">
        <f>VLOOKUP(C191,'EnergyCAP Data'!A:B,2,FALSE)</f>
        <v>544</v>
      </c>
      <c r="Z191" s="48">
        <f>VLOOKUP(C191,'EnergyCAP Data'!N:O,2,FALSE)</f>
        <v>5</v>
      </c>
      <c r="AA191" s="39"/>
      <c r="AB191" s="39"/>
      <c r="AC191" s="40"/>
      <c r="AD191" s="49">
        <f t="shared" ref="AD191:AD254" si="9">Y191/(8760*Z191)</f>
        <v>1.2420091324200914E-2</v>
      </c>
    </row>
    <row r="192" spans="1:30" x14ac:dyDescent="0.35">
      <c r="A192" s="7">
        <f t="shared" si="8"/>
        <v>1</v>
      </c>
      <c r="B192" s="5" t="s">
        <v>1022</v>
      </c>
      <c r="C192" s="6" t="s">
        <v>318</v>
      </c>
      <c r="D192" s="5" t="s">
        <v>1561</v>
      </c>
      <c r="E192" s="8">
        <v>210000928007</v>
      </c>
      <c r="F192" s="6" t="s">
        <v>319</v>
      </c>
      <c r="G192" s="5" t="s">
        <v>2534</v>
      </c>
      <c r="H192" s="24">
        <f>VLOOKUP(F192,'Direct Energy Data'!A:E,5,FALSE)</f>
        <v>44104</v>
      </c>
      <c r="I192" s="24" t="s">
        <v>2303</v>
      </c>
      <c r="J192" s="25" t="s">
        <v>2343</v>
      </c>
      <c r="K192" s="26" t="s">
        <v>1272</v>
      </c>
      <c r="L192" s="33" t="s">
        <v>1273</v>
      </c>
      <c r="M192" s="5" t="s">
        <v>1562</v>
      </c>
      <c r="N192" s="5"/>
      <c r="O192" s="5" t="s">
        <v>1273</v>
      </c>
      <c r="P192" s="5" t="s">
        <v>1037</v>
      </c>
      <c r="Q192" s="24" t="s">
        <v>1033</v>
      </c>
      <c r="R192" s="7">
        <f>VLOOKUP(C192,'Internal Data'!A:G,4,FALSE)</f>
        <v>52</v>
      </c>
      <c r="S192" s="7" t="str">
        <f>VLOOKUP(C192,'Internal Data'!A:G,5,FALSE)</f>
        <v>001</v>
      </c>
      <c r="T192" s="7" t="str">
        <f>VLOOKUP(C192,'Internal Data'!A:G,6,FALSE)</f>
        <v>2002</v>
      </c>
      <c r="U192" s="94" t="str">
        <f>VLOOKUP(C192,'Internal Data'!A:G,7,FALSE)</f>
        <v>88</v>
      </c>
      <c r="V192" s="92" t="str">
        <f>VLOOKUP(C192,'Direct Energy Data'!B:F,5,FALSE)</f>
        <v>CE-GSD</v>
      </c>
      <c r="W192" s="47" t="str">
        <f>VLOOKUP(V192,'EnergyCAP Data'!K:L,2,FALSE)</f>
        <v>CE Gen Sec DS</v>
      </c>
      <c r="X192" s="48">
        <f>VLOOKUP(F192,'Direct Energy Data'!A:C,3,FALSE)</f>
        <v>1137</v>
      </c>
      <c r="Y192" s="48">
        <f>VLOOKUP(C192,'EnergyCAP Data'!A:B,2,FALSE)</f>
        <v>836</v>
      </c>
      <c r="Z192" s="48">
        <f>VLOOKUP(C192,'EnergyCAP Data'!N:O,2,FALSE)</f>
        <v>5</v>
      </c>
      <c r="AA192" s="39"/>
      <c r="AB192" s="39"/>
      <c r="AC192" s="40"/>
      <c r="AD192" s="49">
        <f t="shared" si="9"/>
        <v>1.9086757990867578E-2</v>
      </c>
    </row>
    <row r="193" spans="1:30" x14ac:dyDescent="0.35">
      <c r="A193" s="7">
        <f t="shared" si="8"/>
        <v>1</v>
      </c>
      <c r="B193" s="5" t="s">
        <v>1022</v>
      </c>
      <c r="C193" s="6" t="s">
        <v>887</v>
      </c>
      <c r="D193" s="5" t="s">
        <v>1233</v>
      </c>
      <c r="E193" s="8">
        <v>210000928007</v>
      </c>
      <c r="F193" s="6" t="s">
        <v>888</v>
      </c>
      <c r="G193" s="5" t="s">
        <v>2535</v>
      </c>
      <c r="H193" s="24">
        <f>VLOOKUP(F193,'Direct Energy Data'!A:E,5,FALSE)</f>
        <v>44111</v>
      </c>
      <c r="I193" s="24" t="s">
        <v>2303</v>
      </c>
      <c r="J193" s="25" t="s">
        <v>1000</v>
      </c>
      <c r="K193" s="26" t="s">
        <v>1090</v>
      </c>
      <c r="L193" s="33" t="s">
        <v>1161</v>
      </c>
      <c r="M193" s="5" t="s">
        <v>1162</v>
      </c>
      <c r="N193" s="5">
        <v>1600</v>
      </c>
      <c r="O193" s="5" t="s">
        <v>1056</v>
      </c>
      <c r="P193" s="5" t="s">
        <v>1042</v>
      </c>
      <c r="Q193" s="24" t="s">
        <v>1094</v>
      </c>
      <c r="R193" s="7" t="str">
        <f>VLOOKUP(C193,'Internal Data'!A:G,4,FALSE)</f>
        <v>01</v>
      </c>
      <c r="S193" s="7" t="str">
        <f>VLOOKUP(C193,'Internal Data'!A:G,5,FALSE)</f>
        <v>001</v>
      </c>
      <c r="T193" s="7">
        <f>VLOOKUP(C193,'Internal Data'!A:G,6,FALSE)</f>
        <v>7012</v>
      </c>
      <c r="U193" s="94" t="str">
        <f>VLOOKUP(C193,'Internal Data'!A:G,7,FALSE)</f>
        <v>00</v>
      </c>
      <c r="V193" s="92" t="str">
        <f>VLOOKUP(C193,'Direct Energy Data'!B:F,5,FALSE)</f>
        <v>CE-GSD</v>
      </c>
      <c r="W193" s="47" t="str">
        <f>VLOOKUP(V193,'EnergyCAP Data'!K:L,2,FALSE)</f>
        <v>CE Gen Sec DS</v>
      </c>
      <c r="X193" s="48">
        <f>VLOOKUP(F193,'Direct Energy Data'!A:C,3,FALSE)</f>
        <v>13987</v>
      </c>
      <c r="Y193" s="48">
        <f>VLOOKUP(C193,'EnergyCAP Data'!A:B,2,FALSE)</f>
        <v>8293</v>
      </c>
      <c r="Z193" s="48">
        <f>VLOOKUP(C193,'EnergyCAP Data'!N:O,2,FALSE)</f>
        <v>5</v>
      </c>
      <c r="AA193" s="39"/>
      <c r="AB193" s="39"/>
      <c r="AC193" s="40"/>
      <c r="AD193" s="49">
        <f t="shared" si="9"/>
        <v>0.18933789954337898</v>
      </c>
    </row>
    <row r="194" spans="1:30" x14ac:dyDescent="0.35">
      <c r="A194" s="7">
        <f t="shared" si="8"/>
        <v>1</v>
      </c>
      <c r="B194" s="5" t="s">
        <v>1022</v>
      </c>
      <c r="C194" s="6" t="s">
        <v>312</v>
      </c>
      <c r="D194" s="5" t="s">
        <v>1089</v>
      </c>
      <c r="E194" s="8">
        <v>210000928007</v>
      </c>
      <c r="F194" s="6" t="s">
        <v>313</v>
      </c>
      <c r="G194" s="5" t="s">
        <v>2536</v>
      </c>
      <c r="H194" s="24" t="str">
        <f>VLOOKUP(F194,'Direct Energy Data'!A:E,5,FALSE)</f>
        <v>44104-5358</v>
      </c>
      <c r="I194" s="24" t="s">
        <v>2303</v>
      </c>
      <c r="J194" s="25" t="s">
        <v>2342</v>
      </c>
      <c r="K194" s="26" t="s">
        <v>1090</v>
      </c>
      <c r="L194" s="33" t="s">
        <v>1091</v>
      </c>
      <c r="M194" s="5" t="s">
        <v>1092</v>
      </c>
      <c r="N194" s="5">
        <v>10000</v>
      </c>
      <c r="O194" s="5" t="s">
        <v>1093</v>
      </c>
      <c r="P194" s="5" t="s">
        <v>1042</v>
      </c>
      <c r="Q194" s="24" t="s">
        <v>1094</v>
      </c>
      <c r="R194" s="7" t="str">
        <f>VLOOKUP(C194,'Internal Data'!A:G,4,FALSE)</f>
        <v>01</v>
      </c>
      <c r="S194" s="7" t="str">
        <f>VLOOKUP(C194,'Internal Data'!A:G,5,FALSE)</f>
        <v>001</v>
      </c>
      <c r="T194" s="7">
        <f>VLOOKUP(C194,'Internal Data'!A:G,6,FALSE)</f>
        <v>7012</v>
      </c>
      <c r="U194" s="94" t="str">
        <f>VLOOKUP(C194,'Internal Data'!A:G,7,FALSE)</f>
        <v>05</v>
      </c>
      <c r="V194" s="92" t="str">
        <f>VLOOKUP(C194,'Direct Energy Data'!B:F,5,FALSE)</f>
        <v>CE-GSD</v>
      </c>
      <c r="W194" s="47" t="str">
        <f>VLOOKUP(V194,'EnergyCAP Data'!K:L,2,FALSE)</f>
        <v>CE Gen Sec DS</v>
      </c>
      <c r="X194" s="48">
        <f>VLOOKUP(F194,'Direct Energy Data'!A:C,3,FALSE)</f>
        <v>703</v>
      </c>
      <c r="Y194" s="48">
        <f>VLOOKUP(C194,'EnergyCAP Data'!A:B,2,FALSE)</f>
        <v>544</v>
      </c>
      <c r="Z194" s="48">
        <f>VLOOKUP(C194,'EnergyCAP Data'!N:O,2,FALSE)</f>
        <v>5</v>
      </c>
      <c r="AA194" s="39"/>
      <c r="AB194" s="39"/>
      <c r="AC194" s="40"/>
      <c r="AD194" s="49">
        <f t="shared" si="9"/>
        <v>1.2420091324200914E-2</v>
      </c>
    </row>
    <row r="195" spans="1:30" x14ac:dyDescent="0.35">
      <c r="A195" s="7">
        <f t="shared" ref="A195:A258" si="10">COUNTIF(C:C,C195)</f>
        <v>1</v>
      </c>
      <c r="B195" s="5" t="s">
        <v>1022</v>
      </c>
      <c r="C195" s="6" t="s">
        <v>164</v>
      </c>
      <c r="D195" s="5" t="s">
        <v>1577</v>
      </c>
      <c r="E195" s="8">
        <v>210000928015</v>
      </c>
      <c r="F195" s="6" t="s">
        <v>165</v>
      </c>
      <c r="G195" s="5" t="s">
        <v>2537</v>
      </c>
      <c r="H195" s="24" t="str">
        <f>VLOOKUP(F195,'Direct Energy Data'!A:E,5,FALSE)</f>
        <v>44135-1008</v>
      </c>
      <c r="I195" s="24" t="s">
        <v>2303</v>
      </c>
      <c r="J195" s="25" t="s">
        <v>1578</v>
      </c>
      <c r="K195" s="26" t="s">
        <v>1048</v>
      </c>
      <c r="L195" s="33" t="s">
        <v>1579</v>
      </c>
      <c r="M195" s="5" t="s">
        <v>1580</v>
      </c>
      <c r="N195" s="5">
        <v>0</v>
      </c>
      <c r="O195" s="5" t="s">
        <v>1340</v>
      </c>
      <c r="P195" s="5" t="s">
        <v>1037</v>
      </c>
      <c r="Q195" s="24" t="s">
        <v>1341</v>
      </c>
      <c r="R195" s="7">
        <f>VLOOKUP(C195,'Internal Data'!A:G,4,FALSE)</f>
        <v>54</v>
      </c>
      <c r="S195" s="7" t="str">
        <f>VLOOKUP(C195,'Internal Data'!A:G,5,FALSE)</f>
        <v>001</v>
      </c>
      <c r="T195" s="7" t="str">
        <f>VLOOKUP(C195,'Internal Data'!A:G,6,FALSE)</f>
        <v>2003</v>
      </c>
      <c r="U195" s="94" t="str">
        <f>VLOOKUP(C195,'Internal Data'!A:G,7,FALSE)</f>
        <v>50</v>
      </c>
      <c r="V195" s="92" t="str">
        <f>VLOOKUP(C195,'Direct Energy Data'!B:F,5,FALSE)</f>
        <v>CE-GSD</v>
      </c>
      <c r="W195" s="47" t="str">
        <f>VLOOKUP(V195,'EnergyCAP Data'!K:L,2,FALSE)</f>
        <v>CE Gen Sec DS</v>
      </c>
      <c r="X195" s="48">
        <f>VLOOKUP(F195,'Direct Energy Data'!A:C,3,FALSE)</f>
        <v>319</v>
      </c>
      <c r="Y195" s="48">
        <f>VLOOKUP(C195,'EnergyCAP Data'!A:B,2,FALSE)</f>
        <v>348</v>
      </c>
      <c r="Z195" s="48">
        <f>VLOOKUP(C195,'EnergyCAP Data'!N:O,2,FALSE)</f>
        <v>5</v>
      </c>
      <c r="AA195" s="39"/>
      <c r="AB195" s="39"/>
      <c r="AC195" s="40"/>
      <c r="AD195" s="49">
        <f t="shared" si="9"/>
        <v>7.9452054794520548E-3</v>
      </c>
    </row>
    <row r="196" spans="1:30" x14ac:dyDescent="0.35">
      <c r="A196" s="7">
        <f t="shared" si="10"/>
        <v>1</v>
      </c>
      <c r="B196" s="5" t="s">
        <v>1022</v>
      </c>
      <c r="C196" s="6" t="s">
        <v>84</v>
      </c>
      <c r="D196" s="5" t="s">
        <v>1403</v>
      </c>
      <c r="E196" s="8">
        <v>210000928015</v>
      </c>
      <c r="F196" s="6" t="s">
        <v>85</v>
      </c>
      <c r="G196" s="5" t="s">
        <v>2538</v>
      </c>
      <c r="H196" s="24" t="str">
        <f>VLOOKUP(F196,'Direct Energy Data'!A:E,5,FALSE)</f>
        <v>44114-1118</v>
      </c>
      <c r="I196" s="24" t="s">
        <v>2303</v>
      </c>
      <c r="J196" s="25" t="s">
        <v>1607</v>
      </c>
      <c r="K196" s="26" t="s">
        <v>1060</v>
      </c>
      <c r="L196" s="33" t="s">
        <v>1405</v>
      </c>
      <c r="M196" s="5" t="s">
        <v>1406</v>
      </c>
      <c r="N196" s="5">
        <v>33000</v>
      </c>
      <c r="O196" s="5" t="s">
        <v>1063</v>
      </c>
      <c r="P196" s="5" t="s">
        <v>1118</v>
      </c>
      <c r="Q196" s="24" t="s">
        <v>1407</v>
      </c>
      <c r="R196" s="7" t="str">
        <f>VLOOKUP(C196,'Internal Data'!A:G,4,FALSE)</f>
        <v>01</v>
      </c>
      <c r="S196" s="7" t="str">
        <f>VLOOKUP(C196,'Internal Data'!A:G,5,FALSE)</f>
        <v>001</v>
      </c>
      <c r="T196" s="7">
        <f>VLOOKUP(C196,'Internal Data'!A:G,6,FALSE)</f>
        <v>6004</v>
      </c>
      <c r="U196" s="94" t="str">
        <f>VLOOKUP(C196,'Internal Data'!A:G,7,FALSE)</f>
        <v>02</v>
      </c>
      <c r="V196" s="92" t="str">
        <f>VLOOKUP(C196,'Direct Energy Data'!B:F,5,FALSE)</f>
        <v>CE-GSD</v>
      </c>
      <c r="W196" s="47" t="str">
        <f>VLOOKUP(V196,'EnergyCAP Data'!K:L,2,FALSE)</f>
        <v>CE Gen Sec DS</v>
      </c>
      <c r="X196" s="48">
        <f>VLOOKUP(F196,'Direct Energy Data'!A:C,3,FALSE)</f>
        <v>221</v>
      </c>
      <c r="Y196" s="48">
        <f>VLOOKUP(C196,'EnergyCAP Data'!A:B,2,FALSE)</f>
        <v>194</v>
      </c>
      <c r="Z196" s="48">
        <f>VLOOKUP(C196,'EnergyCAP Data'!N:O,2,FALSE)</f>
        <v>5</v>
      </c>
      <c r="AA196" s="39"/>
      <c r="AB196" s="39"/>
      <c r="AC196" s="40"/>
      <c r="AD196" s="49">
        <f t="shared" si="9"/>
        <v>4.4292237442922376E-3</v>
      </c>
    </row>
    <row r="197" spans="1:30" x14ac:dyDescent="0.35">
      <c r="A197" s="7">
        <f t="shared" si="10"/>
        <v>1</v>
      </c>
      <c r="B197" s="5" t="s">
        <v>1022</v>
      </c>
      <c r="C197" s="6" t="s">
        <v>123</v>
      </c>
      <c r="D197" s="5" t="s">
        <v>1324</v>
      </c>
      <c r="E197" s="8">
        <v>210000928015</v>
      </c>
      <c r="F197" s="6" t="s">
        <v>124</v>
      </c>
      <c r="G197" s="5" t="s">
        <v>2421</v>
      </c>
      <c r="H197" s="24" t="str">
        <f>VLOOKUP(F197,'Direct Energy Data'!A:E,5,FALSE)</f>
        <v>44122-6202</v>
      </c>
      <c r="I197" s="24" t="s">
        <v>2303</v>
      </c>
      <c r="J197" s="25" t="s">
        <v>2325</v>
      </c>
      <c r="K197" s="26" t="s">
        <v>1157</v>
      </c>
      <c r="L197" s="33" t="s">
        <v>1212</v>
      </c>
      <c r="M197" s="5" t="s">
        <v>1213</v>
      </c>
      <c r="N197" s="5">
        <v>20264</v>
      </c>
      <c r="O197" s="5" t="s">
        <v>1159</v>
      </c>
      <c r="P197" s="5" t="s">
        <v>1042</v>
      </c>
      <c r="Q197" s="24" t="s">
        <v>1057</v>
      </c>
      <c r="R197" s="7" t="str">
        <f>VLOOKUP(C197,'Internal Data'!A:G,4,FALSE)</f>
        <v>01</v>
      </c>
      <c r="S197" s="7" t="str">
        <f>VLOOKUP(C197,'Internal Data'!A:G,5,FALSE)</f>
        <v>001</v>
      </c>
      <c r="T197" s="7">
        <f>VLOOKUP(C197,'Internal Data'!A:G,6,FALSE)</f>
        <v>7004</v>
      </c>
      <c r="U197" s="94" t="str">
        <f>VLOOKUP(C197,'Internal Data'!A:G,7,FALSE)</f>
        <v>06</v>
      </c>
      <c r="V197" s="92" t="str">
        <f>VLOOKUP(C197,'Direct Energy Data'!B:F,5,FALSE)</f>
        <v>CE-GSD</v>
      </c>
      <c r="W197" s="47" t="str">
        <f>VLOOKUP(V197,'EnergyCAP Data'!K:L,2,FALSE)</f>
        <v>CE Gen Sec DS</v>
      </c>
      <c r="X197" s="48">
        <f>VLOOKUP(F197,'Direct Energy Data'!A:C,3,FALSE)</f>
        <v>184</v>
      </c>
      <c r="Y197" s="48">
        <f>VLOOKUP(C197,'EnergyCAP Data'!A:B,2,FALSE)</f>
        <v>101</v>
      </c>
      <c r="Z197" s="48">
        <v>5</v>
      </c>
      <c r="AA197" s="39"/>
      <c r="AB197" s="39"/>
      <c r="AC197" s="40"/>
      <c r="AD197" s="49">
        <f t="shared" si="9"/>
        <v>2.3059360730593608E-3</v>
      </c>
    </row>
    <row r="198" spans="1:30" x14ac:dyDescent="0.35">
      <c r="A198" s="7">
        <f t="shared" si="10"/>
        <v>1</v>
      </c>
      <c r="B198" s="5" t="s">
        <v>1022</v>
      </c>
      <c r="C198" s="6" t="s">
        <v>677</v>
      </c>
      <c r="D198" s="5" t="s">
        <v>1654</v>
      </c>
      <c r="E198" s="8">
        <v>210000928007</v>
      </c>
      <c r="F198" s="6" t="s">
        <v>678</v>
      </c>
      <c r="G198" s="5" t="s">
        <v>2539</v>
      </c>
      <c r="H198" s="24" t="str">
        <f>VLOOKUP(F198,'Direct Energy Data'!A:E,5,FALSE)</f>
        <v>44106-1922</v>
      </c>
      <c r="I198" s="24" t="s">
        <v>2303</v>
      </c>
      <c r="J198" s="25" t="s">
        <v>1655</v>
      </c>
      <c r="K198" s="26" t="s">
        <v>1090</v>
      </c>
      <c r="L198" s="33" t="s">
        <v>1656</v>
      </c>
      <c r="M198" s="5" t="s">
        <v>1657</v>
      </c>
      <c r="N198" s="5">
        <v>0</v>
      </c>
      <c r="O198" s="5" t="s">
        <v>1093</v>
      </c>
      <c r="P198" s="5" t="s">
        <v>1042</v>
      </c>
      <c r="Q198" s="24" t="s">
        <v>1094</v>
      </c>
      <c r="R198" s="7" t="str">
        <f>VLOOKUP(C198,'Internal Data'!A:G,4,FALSE)</f>
        <v>01</v>
      </c>
      <c r="S198" s="7" t="str">
        <f>VLOOKUP(C198,'Internal Data'!A:G,5,FALSE)</f>
        <v>001</v>
      </c>
      <c r="T198" s="7" t="str">
        <f>VLOOKUP(C198,'Internal Data'!A:G,6,FALSE)</f>
        <v>7012</v>
      </c>
      <c r="U198" s="94" t="str">
        <f>VLOOKUP(C198,'Internal Data'!A:G,7,FALSE)</f>
        <v>01</v>
      </c>
      <c r="V198" s="92" t="str">
        <f>VLOOKUP(C198,'Direct Energy Data'!B:F,5,FALSE)</f>
        <v>CE-GSD</v>
      </c>
      <c r="W198" s="47" t="str">
        <f>VLOOKUP(V198,'EnergyCAP Data'!K:L,2,FALSE)</f>
        <v>CE Gen Sec DS</v>
      </c>
      <c r="X198" s="48">
        <f>VLOOKUP(F198,'Direct Energy Data'!A:C,3,FALSE)</f>
        <v>383</v>
      </c>
      <c r="Y198" s="48">
        <f>VLOOKUP(C198,'EnergyCAP Data'!A:B,2,FALSE)</f>
        <v>392</v>
      </c>
      <c r="Z198" s="48">
        <f>VLOOKUP(C198,'EnergyCAP Data'!N:O,2,FALSE)</f>
        <v>5</v>
      </c>
      <c r="AA198" s="39"/>
      <c r="AB198" s="39"/>
      <c r="AC198" s="40"/>
      <c r="AD198" s="49">
        <f t="shared" si="9"/>
        <v>8.9497716894977163E-3</v>
      </c>
    </row>
    <row r="199" spans="1:30" x14ac:dyDescent="0.35">
      <c r="A199" s="7">
        <f t="shared" si="10"/>
        <v>1</v>
      </c>
      <c r="B199" s="5" t="s">
        <v>1022</v>
      </c>
      <c r="C199" s="6" t="s">
        <v>762</v>
      </c>
      <c r="D199" s="5" t="s">
        <v>1791</v>
      </c>
      <c r="E199" s="8">
        <v>210000950019</v>
      </c>
      <c r="F199" s="6" t="s">
        <v>763</v>
      </c>
      <c r="G199" s="5" t="s">
        <v>2540</v>
      </c>
      <c r="H199" s="24">
        <f>VLOOKUP(F199,'Direct Energy Data'!A:E,5,FALSE)</f>
        <v>44116</v>
      </c>
      <c r="I199" s="24" t="s">
        <v>2302</v>
      </c>
      <c r="J199" s="25" t="s">
        <v>986</v>
      </c>
      <c r="K199" s="26" t="s">
        <v>1073</v>
      </c>
      <c r="L199" s="33" t="s">
        <v>1206</v>
      </c>
      <c r="M199" s="5" t="s">
        <v>1792</v>
      </c>
      <c r="N199" s="5"/>
      <c r="O199" s="5" t="s">
        <v>1207</v>
      </c>
      <c r="P199" s="5" t="s">
        <v>1037</v>
      </c>
      <c r="Q199" s="24" t="s">
        <v>1033</v>
      </c>
      <c r="R199" s="7">
        <f>VLOOKUP(C199,'Internal Data'!A:G,4,FALSE)</f>
        <v>52</v>
      </c>
      <c r="S199" s="7" t="str">
        <f>VLOOKUP(C199,'Internal Data'!A:G,5,FALSE)</f>
        <v>001</v>
      </c>
      <c r="T199" s="7">
        <f>VLOOKUP(C199,'Internal Data'!A:G,6,FALSE)</f>
        <v>2002</v>
      </c>
      <c r="U199" s="94">
        <f>VLOOKUP(C199,'Internal Data'!A:G,7,FALSE)</f>
        <v>44</v>
      </c>
      <c r="V199" s="92" t="str">
        <f>VLOOKUP(C199,'Direct Energy Data'!B:F,5,FALSE)</f>
        <v>CE-GSD</v>
      </c>
      <c r="W199" s="47" t="str">
        <f>VLOOKUP(V199,'EnergyCAP Data'!K:L,2,FALSE)</f>
        <v>CE Gen Sec DS</v>
      </c>
      <c r="X199" s="48">
        <f>VLOOKUP(F199,'Direct Energy Data'!A:C,3,FALSE)</f>
        <v>100</v>
      </c>
      <c r="Y199" s="48">
        <f>VLOOKUP(C199,'EnergyCAP Data'!A:B,2,FALSE)</f>
        <v>104</v>
      </c>
      <c r="Z199" s="48">
        <f>VLOOKUP(C199,'EnergyCAP Data'!N:O,2,FALSE)</f>
        <v>5</v>
      </c>
      <c r="AA199" s="39"/>
      <c r="AB199" s="39"/>
      <c r="AC199" s="40"/>
      <c r="AD199" s="49">
        <f t="shared" si="9"/>
        <v>2.3744292237442921E-3</v>
      </c>
    </row>
    <row r="200" spans="1:30" x14ac:dyDescent="0.35">
      <c r="A200" s="7">
        <f t="shared" si="10"/>
        <v>1</v>
      </c>
      <c r="B200" s="5" t="s">
        <v>1022</v>
      </c>
      <c r="C200" s="6" t="s">
        <v>853</v>
      </c>
      <c r="D200" s="5" t="s">
        <v>2253</v>
      </c>
      <c r="E200" s="8">
        <v>210000928007</v>
      </c>
      <c r="F200" s="6" t="s">
        <v>854</v>
      </c>
      <c r="G200" s="5" t="s">
        <v>2541</v>
      </c>
      <c r="H200" s="24">
        <f>VLOOKUP(F200,'Direct Energy Data'!A:E,5,FALSE)</f>
        <v>44105</v>
      </c>
      <c r="I200" s="24" t="s">
        <v>2303</v>
      </c>
      <c r="J200" s="25" t="s">
        <v>2361</v>
      </c>
      <c r="K200" s="26" t="s">
        <v>1073</v>
      </c>
      <c r="L200" s="33" t="s">
        <v>1206</v>
      </c>
      <c r="M200" s="5" t="s">
        <v>2254</v>
      </c>
      <c r="N200" s="5"/>
      <c r="O200" s="5" t="s">
        <v>1207</v>
      </c>
      <c r="P200" s="5" t="s">
        <v>1037</v>
      </c>
      <c r="Q200" s="24" t="s">
        <v>1033</v>
      </c>
      <c r="R200" s="7" t="str">
        <f>VLOOKUP(C200,'Internal Data'!A:G,4,FALSE)</f>
        <v>52</v>
      </c>
      <c r="S200" s="7" t="str">
        <f>VLOOKUP(C200,'Internal Data'!A:G,5,FALSE)</f>
        <v>001</v>
      </c>
      <c r="T200" s="7">
        <f>VLOOKUP(C200,'Internal Data'!A:G,6,FALSE)</f>
        <v>2002</v>
      </c>
      <c r="U200" s="94">
        <f>VLOOKUP(C200,'Internal Data'!A:G,7,FALSE)</f>
        <v>44</v>
      </c>
      <c r="V200" s="92" t="str">
        <f>VLOOKUP(C200,'Direct Energy Data'!B:F,5,FALSE)</f>
        <v>CE-GSD</v>
      </c>
      <c r="W200" s="47" t="str">
        <f>VLOOKUP(V200,'EnergyCAP Data'!K:L,2,FALSE)</f>
        <v>CE Gen Sec DS</v>
      </c>
      <c r="X200" s="48">
        <f>VLOOKUP(F200,'Direct Energy Data'!A:C,3,FALSE)</f>
        <v>95</v>
      </c>
      <c r="Y200" s="48">
        <f>VLOOKUP(C200,'EnergyCAP Data'!A:B,2,FALSE)</f>
        <v>110</v>
      </c>
      <c r="Z200" s="48">
        <f>VLOOKUP(C200,'EnergyCAP Data'!N:O,2,FALSE)</f>
        <v>5</v>
      </c>
      <c r="AA200" s="39"/>
      <c r="AB200" s="39"/>
      <c r="AC200" s="40"/>
      <c r="AD200" s="49">
        <f t="shared" si="9"/>
        <v>2.5114155251141552E-3</v>
      </c>
    </row>
    <row r="201" spans="1:30" x14ac:dyDescent="0.35">
      <c r="A201" s="7">
        <f t="shared" si="10"/>
        <v>1</v>
      </c>
      <c r="B201" s="5" t="s">
        <v>1022</v>
      </c>
      <c r="C201" s="6" t="s">
        <v>810</v>
      </c>
      <c r="D201" s="5" t="s">
        <v>1204</v>
      </c>
      <c r="E201" s="8">
        <v>210000950001</v>
      </c>
      <c r="F201" s="6" t="s">
        <v>811</v>
      </c>
      <c r="G201" s="5" t="s">
        <v>2542</v>
      </c>
      <c r="H201" s="24" t="str">
        <f>VLOOKUP(F201,'Direct Energy Data'!A:E,5,FALSE)</f>
        <v>44138-1111</v>
      </c>
      <c r="I201" s="24" t="s">
        <v>2302</v>
      </c>
      <c r="J201" s="25" t="s">
        <v>990</v>
      </c>
      <c r="K201" s="26" t="s">
        <v>1073</v>
      </c>
      <c r="L201" s="33" t="s">
        <v>1206</v>
      </c>
      <c r="M201" s="5" t="s">
        <v>1205</v>
      </c>
      <c r="N201" s="5"/>
      <c r="O201" s="5" t="s">
        <v>1207</v>
      </c>
      <c r="P201" s="5" t="s">
        <v>1037</v>
      </c>
      <c r="Q201" s="24" t="s">
        <v>1033</v>
      </c>
      <c r="R201" s="7">
        <f>VLOOKUP(C201,'Internal Data'!A:G,4,FALSE)</f>
        <v>52</v>
      </c>
      <c r="S201" s="7" t="str">
        <f>VLOOKUP(C201,'Internal Data'!A:G,5,FALSE)</f>
        <v>001</v>
      </c>
      <c r="T201" s="7">
        <f>VLOOKUP(C201,'Internal Data'!A:G,6,FALSE)</f>
        <v>2002</v>
      </c>
      <c r="U201" s="94">
        <f>VLOOKUP(C201,'Internal Data'!A:G,7,FALSE)</f>
        <v>44</v>
      </c>
      <c r="V201" s="92" t="str">
        <f>VLOOKUP(C201,'Direct Energy Data'!B:F,5,FALSE)</f>
        <v>CE-GSD</v>
      </c>
      <c r="W201" s="47" t="str">
        <f>VLOOKUP(V201,'EnergyCAP Data'!K:L,2,FALSE)</f>
        <v>CE Gen Sec DS</v>
      </c>
      <c r="X201" s="48">
        <f>VLOOKUP(F201,'Direct Energy Data'!A:C,3,FALSE)</f>
        <v>94</v>
      </c>
      <c r="Y201" s="48">
        <f>VLOOKUP(C201,'EnergyCAP Data'!A:B,2,FALSE)</f>
        <v>105</v>
      </c>
      <c r="Z201" s="48">
        <f>VLOOKUP(C201,'EnergyCAP Data'!N:O,2,FALSE)</f>
        <v>5</v>
      </c>
      <c r="AA201" s="39"/>
      <c r="AB201" s="39"/>
      <c r="AC201" s="40"/>
      <c r="AD201" s="49">
        <f t="shared" si="9"/>
        <v>2.3972602739726029E-3</v>
      </c>
    </row>
    <row r="202" spans="1:30" x14ac:dyDescent="0.35">
      <c r="A202" s="7">
        <f t="shared" si="10"/>
        <v>1</v>
      </c>
      <c r="B202" s="5" t="s">
        <v>1022</v>
      </c>
      <c r="C202" s="6" t="s">
        <v>361</v>
      </c>
      <c r="D202" s="5" t="s">
        <v>1621</v>
      </c>
      <c r="E202" s="8">
        <v>210000950001</v>
      </c>
      <c r="F202" s="6" t="s">
        <v>362</v>
      </c>
      <c r="G202" s="5" t="s">
        <v>2543</v>
      </c>
      <c r="H202" s="24" t="str">
        <f>VLOOKUP(F202,'Direct Energy Data'!A:E,5,FALSE)</f>
        <v>44111-3156</v>
      </c>
      <c r="I202" s="24" t="s">
        <v>2302</v>
      </c>
      <c r="J202" s="25" t="s">
        <v>978</v>
      </c>
      <c r="K202" s="26" t="s">
        <v>1073</v>
      </c>
      <c r="L202" s="33" t="s">
        <v>1206</v>
      </c>
      <c r="M202" s="5" t="s">
        <v>1622</v>
      </c>
      <c r="N202" s="5"/>
      <c r="O202" s="5" t="s">
        <v>1207</v>
      </c>
      <c r="P202" s="5" t="s">
        <v>1037</v>
      </c>
      <c r="Q202" s="24" t="s">
        <v>1033</v>
      </c>
      <c r="R202" s="7">
        <f>VLOOKUP(C202,'Internal Data'!A:G,4,FALSE)</f>
        <v>52</v>
      </c>
      <c r="S202" s="7" t="str">
        <f>VLOOKUP(C202,'Internal Data'!A:G,5,FALSE)</f>
        <v>001</v>
      </c>
      <c r="T202" s="7">
        <f>VLOOKUP(C202,'Internal Data'!A:G,6,FALSE)</f>
        <v>2002</v>
      </c>
      <c r="U202" s="94">
        <f>VLOOKUP(C202,'Internal Data'!A:G,7,FALSE)</f>
        <v>44</v>
      </c>
      <c r="V202" s="92" t="str">
        <f>VLOOKUP(C202,'Direct Energy Data'!B:F,5,FALSE)</f>
        <v>CE-GSD</v>
      </c>
      <c r="W202" s="47" t="str">
        <f>VLOOKUP(V202,'EnergyCAP Data'!K:L,2,FALSE)</f>
        <v>CE Gen Sec DS</v>
      </c>
      <c r="X202" s="48">
        <f>VLOOKUP(F202,'Direct Energy Data'!A:C,3,FALSE)</f>
        <v>95</v>
      </c>
      <c r="Y202" s="48">
        <f>VLOOKUP(C202,'EnergyCAP Data'!A:B,2,FALSE)</f>
        <v>99</v>
      </c>
      <c r="Z202" s="48">
        <f>VLOOKUP(C202,'EnergyCAP Data'!N:O,2,FALSE)</f>
        <v>5</v>
      </c>
      <c r="AA202" s="39"/>
      <c r="AB202" s="39"/>
      <c r="AC202" s="40"/>
      <c r="AD202" s="49">
        <f t="shared" si="9"/>
        <v>2.2602739726027398E-3</v>
      </c>
    </row>
    <row r="203" spans="1:30" x14ac:dyDescent="0.35">
      <c r="A203" s="7">
        <f t="shared" si="10"/>
        <v>1</v>
      </c>
      <c r="B203" s="5" t="s">
        <v>1110</v>
      </c>
      <c r="C203" s="10" t="s">
        <v>23</v>
      </c>
      <c r="D203" s="5" t="s">
        <v>1805</v>
      </c>
      <c r="E203" s="7" t="s">
        <v>1023</v>
      </c>
      <c r="F203" s="6" t="s">
        <v>24</v>
      </c>
      <c r="G203" s="5" t="s">
        <v>2544</v>
      </c>
      <c r="H203" s="24" t="str">
        <f>VLOOKUP(F203,'Direct Energy Data'!A:E,5,FALSE)</f>
        <v>44286-9743</v>
      </c>
      <c r="I203" s="24" t="s">
        <v>2302</v>
      </c>
      <c r="J203" s="25" t="s">
        <v>1001</v>
      </c>
      <c r="K203" s="26" t="s">
        <v>1073</v>
      </c>
      <c r="L203" s="33" t="s">
        <v>1206</v>
      </c>
      <c r="M203" s="5" t="s">
        <v>1806</v>
      </c>
      <c r="N203" s="5"/>
      <c r="O203" s="5" t="s">
        <v>1075</v>
      </c>
      <c r="P203" s="5" t="s">
        <v>1037</v>
      </c>
      <c r="Q203" s="24" t="s">
        <v>1033</v>
      </c>
      <c r="R203" s="7">
        <f>VLOOKUP(C203,'Internal Data'!A:G,4,FALSE)</f>
        <v>52</v>
      </c>
      <c r="S203" s="7" t="str">
        <f>VLOOKUP(C203,'Internal Data'!A:G,5,FALSE)</f>
        <v>001</v>
      </c>
      <c r="T203" s="7">
        <f>VLOOKUP(C203,'Internal Data'!A:G,6,FALSE)</f>
        <v>2002</v>
      </c>
      <c r="U203" s="94">
        <f>VLOOKUP(C203,'Internal Data'!A:G,7,FALSE)</f>
        <v>44</v>
      </c>
      <c r="V203" s="92" t="str">
        <f>VLOOKUP(C203,'Direct Energy Data'!B:F,5,FALSE)</f>
        <v>OE-GSD</v>
      </c>
      <c r="W203" s="47" t="str">
        <f>VLOOKUP(V203,'EnergyCAP Data'!K:L,2,FALSE)</f>
        <v>OE Gen Sec DS</v>
      </c>
      <c r="X203" s="48">
        <f>VLOOKUP(F203,'Direct Energy Data'!A:C,3,FALSE)</f>
        <v>93</v>
      </c>
      <c r="Y203" s="48">
        <f>VLOOKUP(C203,'EnergyCAP Data'!A:B,2,FALSE)</f>
        <v>93</v>
      </c>
      <c r="Z203" s="48">
        <f>VLOOKUP(C203,'EnergyCAP Data'!N:O,2,FALSE)</f>
        <v>5</v>
      </c>
      <c r="AA203" s="39"/>
      <c r="AB203" s="39"/>
      <c r="AC203" s="40"/>
      <c r="AD203" s="49">
        <f t="shared" si="9"/>
        <v>2.1232876712328768E-3</v>
      </c>
    </row>
    <row r="204" spans="1:30" x14ac:dyDescent="0.35">
      <c r="A204" s="7">
        <f t="shared" si="10"/>
        <v>1</v>
      </c>
      <c r="B204" s="5" t="s">
        <v>1022</v>
      </c>
      <c r="C204" s="6" t="s">
        <v>358</v>
      </c>
      <c r="D204" s="5" t="s">
        <v>1507</v>
      </c>
      <c r="E204" s="8">
        <v>210000950001</v>
      </c>
      <c r="F204" s="6" t="s">
        <v>360</v>
      </c>
      <c r="G204" s="5" t="s">
        <v>2545</v>
      </c>
      <c r="H204" s="24" t="str">
        <f>VLOOKUP(F204,'Direct Energy Data'!A:E,5,FALSE)</f>
        <v>44022-2316</v>
      </c>
      <c r="I204" s="24" t="s">
        <v>2302</v>
      </c>
      <c r="J204" s="25" t="s">
        <v>977</v>
      </c>
      <c r="K204" s="26" t="s">
        <v>1073</v>
      </c>
      <c r="L204" s="33" t="s">
        <v>1206</v>
      </c>
      <c r="M204" s="5" t="s">
        <v>1508</v>
      </c>
      <c r="N204" s="5"/>
      <c r="O204" s="5" t="s">
        <v>1207</v>
      </c>
      <c r="P204" s="5" t="s">
        <v>1037</v>
      </c>
      <c r="Q204" s="24" t="s">
        <v>1033</v>
      </c>
      <c r="R204" s="7">
        <f>VLOOKUP(C204,'Internal Data'!A:G,4,FALSE)</f>
        <v>52</v>
      </c>
      <c r="S204" s="7" t="str">
        <f>VLOOKUP(C204,'Internal Data'!A:G,5,FALSE)</f>
        <v>001</v>
      </c>
      <c r="T204" s="7">
        <f>VLOOKUP(C204,'Internal Data'!A:G,6,FALSE)</f>
        <v>2002</v>
      </c>
      <c r="U204" s="94">
        <f>VLOOKUP(C204,'Internal Data'!A:G,7,FALSE)</f>
        <v>44</v>
      </c>
      <c r="V204" s="92" t="str">
        <f>VLOOKUP(C204,'Direct Energy Data'!B:F,5,FALSE)</f>
        <v>CE-GSD</v>
      </c>
      <c r="W204" s="47" t="str">
        <f>VLOOKUP(V204,'EnergyCAP Data'!K:L,2,FALSE)</f>
        <v>CE Gen Sec DS</v>
      </c>
      <c r="X204" s="48">
        <f>VLOOKUP(F204,'Direct Energy Data'!A:C,3,FALSE)</f>
        <v>90</v>
      </c>
      <c r="Y204" s="48">
        <f>VLOOKUP(C204,'EnergyCAP Data'!A:B,2,FALSE)</f>
        <v>99</v>
      </c>
      <c r="Z204" s="48">
        <f>VLOOKUP(C204,'EnergyCAP Data'!N:O,2,FALSE)</f>
        <v>5</v>
      </c>
      <c r="AA204" s="39"/>
      <c r="AB204" s="39"/>
      <c r="AC204" s="40"/>
      <c r="AD204" s="49">
        <f t="shared" si="9"/>
        <v>2.2602739726027398E-3</v>
      </c>
    </row>
    <row r="205" spans="1:30" x14ac:dyDescent="0.35">
      <c r="A205" s="7">
        <f t="shared" si="10"/>
        <v>1</v>
      </c>
      <c r="B205" s="5" t="s">
        <v>1022</v>
      </c>
      <c r="C205" s="6" t="s">
        <v>365</v>
      </c>
      <c r="D205" s="5" t="s">
        <v>2271</v>
      </c>
      <c r="E205" s="8">
        <v>210000950019</v>
      </c>
      <c r="F205" s="6" t="s">
        <v>367</v>
      </c>
      <c r="G205" s="5" t="s">
        <v>2546</v>
      </c>
      <c r="H205" s="24" t="str">
        <f>VLOOKUP(F205,'Direct Energy Data'!A:E,5,FALSE)</f>
        <v>44026-1733</v>
      </c>
      <c r="I205" s="24" t="s">
        <v>2302</v>
      </c>
      <c r="J205" s="25" t="s">
        <v>979</v>
      </c>
      <c r="K205" s="26" t="s">
        <v>1073</v>
      </c>
      <c r="L205" s="33" t="s">
        <v>1206</v>
      </c>
      <c r="M205" s="5" t="s">
        <v>2272</v>
      </c>
      <c r="N205" s="5"/>
      <c r="O205" s="5" t="s">
        <v>1207</v>
      </c>
      <c r="P205" s="5" t="s">
        <v>1037</v>
      </c>
      <c r="Q205" s="24" t="s">
        <v>1033</v>
      </c>
      <c r="R205" s="7">
        <f>VLOOKUP(C205,'Internal Data'!A:G,4,FALSE)</f>
        <v>52</v>
      </c>
      <c r="S205" s="7" t="str">
        <f>VLOOKUP(C205,'Internal Data'!A:G,5,FALSE)</f>
        <v>001</v>
      </c>
      <c r="T205" s="7">
        <f>VLOOKUP(C205,'Internal Data'!A:G,6,FALSE)</f>
        <v>2002</v>
      </c>
      <c r="U205" s="94">
        <f>VLOOKUP(C205,'Internal Data'!A:G,7,FALSE)</f>
        <v>44</v>
      </c>
      <c r="V205" s="92" t="str">
        <f>VLOOKUP(C205,'Direct Energy Data'!B:F,5,FALSE)</f>
        <v>CE-GSD</v>
      </c>
      <c r="W205" s="47" t="str">
        <f>VLOOKUP(V205,'EnergyCAP Data'!K:L,2,FALSE)</f>
        <v>CE Gen Sec DS</v>
      </c>
      <c r="X205" s="48">
        <f>VLOOKUP(F205,'Direct Energy Data'!A:C,3,FALSE)</f>
        <v>93</v>
      </c>
      <c r="Y205" s="48">
        <f>VLOOKUP(C205,'EnergyCAP Data'!A:B,2,FALSE)</f>
        <v>93</v>
      </c>
      <c r="Z205" s="48">
        <f>VLOOKUP(C205,'EnergyCAP Data'!N:O,2,FALSE)</f>
        <v>5</v>
      </c>
      <c r="AA205" s="39"/>
      <c r="AB205" s="39"/>
      <c r="AC205" s="40"/>
      <c r="AD205" s="49">
        <f t="shared" si="9"/>
        <v>2.1232876712328768E-3</v>
      </c>
    </row>
    <row r="206" spans="1:30" x14ac:dyDescent="0.35">
      <c r="A206" s="7">
        <f t="shared" si="10"/>
        <v>1</v>
      </c>
      <c r="B206" s="5" t="s">
        <v>1022</v>
      </c>
      <c r="C206" s="6" t="s">
        <v>370</v>
      </c>
      <c r="D206" s="5" t="s">
        <v>2266</v>
      </c>
      <c r="E206" s="8">
        <v>210000950019</v>
      </c>
      <c r="F206" s="6" t="s">
        <v>371</v>
      </c>
      <c r="G206" s="5" t="s">
        <v>2547</v>
      </c>
      <c r="H206" s="24" t="str">
        <f>VLOOKUP(F206,'Direct Energy Data'!A:E,5,FALSE)</f>
        <v>44143-2752</v>
      </c>
      <c r="I206" s="24" t="s">
        <v>2302</v>
      </c>
      <c r="J206" s="25" t="s">
        <v>2351</v>
      </c>
      <c r="K206" s="26" t="s">
        <v>1073</v>
      </c>
      <c r="L206" s="33" t="s">
        <v>1206</v>
      </c>
      <c r="M206" s="5" t="s">
        <v>2267</v>
      </c>
      <c r="N206" s="5"/>
      <c r="O206" s="5" t="s">
        <v>1207</v>
      </c>
      <c r="P206" s="5" t="s">
        <v>1037</v>
      </c>
      <c r="Q206" s="24" t="s">
        <v>1033</v>
      </c>
      <c r="R206" s="7">
        <f>VLOOKUP(C206,'Internal Data'!A:G,4,FALSE)</f>
        <v>52</v>
      </c>
      <c r="S206" s="7" t="str">
        <f>VLOOKUP(C206,'Internal Data'!A:G,5,FALSE)</f>
        <v>001</v>
      </c>
      <c r="T206" s="7">
        <f>VLOOKUP(C206,'Internal Data'!A:G,6,FALSE)</f>
        <v>2002</v>
      </c>
      <c r="U206" s="94">
        <f>VLOOKUP(C206,'Internal Data'!A:G,7,FALSE)</f>
        <v>44</v>
      </c>
      <c r="V206" s="92" t="str">
        <f>VLOOKUP(C206,'Direct Energy Data'!B:F,5,FALSE)</f>
        <v>CE-GSD</v>
      </c>
      <c r="W206" s="47" t="str">
        <f>VLOOKUP(V206,'EnergyCAP Data'!K:L,2,FALSE)</f>
        <v>CE Gen Sec DS</v>
      </c>
      <c r="X206" s="48">
        <f>VLOOKUP(F206,'Direct Energy Data'!A:C,3,FALSE)</f>
        <v>83</v>
      </c>
      <c r="Y206" s="48">
        <f>VLOOKUP(C206,'EnergyCAP Data'!A:B,2,FALSE)</f>
        <v>92</v>
      </c>
      <c r="Z206" s="48">
        <f>VLOOKUP(C206,'EnergyCAP Data'!N:O,2,FALSE)</f>
        <v>5</v>
      </c>
      <c r="AA206" s="39"/>
      <c r="AB206" s="39"/>
      <c r="AC206" s="40"/>
      <c r="AD206" s="49">
        <f t="shared" si="9"/>
        <v>2.100456621004566E-3</v>
      </c>
    </row>
    <row r="207" spans="1:30" x14ac:dyDescent="0.35">
      <c r="A207" s="7">
        <f t="shared" si="10"/>
        <v>1</v>
      </c>
      <c r="B207" s="5" t="s">
        <v>1022</v>
      </c>
      <c r="C207" s="6" t="s">
        <v>74</v>
      </c>
      <c r="D207" s="5" t="s">
        <v>1628</v>
      </c>
      <c r="E207" s="8">
        <v>210000928015</v>
      </c>
      <c r="F207" s="6" t="s">
        <v>75</v>
      </c>
      <c r="G207" s="5" t="s">
        <v>2548</v>
      </c>
      <c r="H207" s="24">
        <f>VLOOKUP(F207,'Direct Energy Data'!A:E,5,FALSE)</f>
        <v>44113</v>
      </c>
      <c r="I207" s="24" t="s">
        <v>2303</v>
      </c>
      <c r="J207" s="25" t="s">
        <v>1630</v>
      </c>
      <c r="K207" s="26" t="s">
        <v>1321</v>
      </c>
      <c r="L207" s="33" t="s">
        <v>1631</v>
      </c>
      <c r="M207" s="5" t="s">
        <v>1629</v>
      </c>
      <c r="N207" s="5">
        <v>0</v>
      </c>
      <c r="O207" s="5" t="s">
        <v>1207</v>
      </c>
      <c r="P207" s="5" t="s">
        <v>1042</v>
      </c>
      <c r="Q207" s="24" t="s">
        <v>1632</v>
      </c>
      <c r="R207" s="7">
        <f>VLOOKUP(C207,'Internal Data'!A:G,4,FALSE)</f>
        <v>11</v>
      </c>
      <c r="S207" s="7">
        <f>VLOOKUP(C207,'Internal Data'!A:G,5,FALSE)</f>
        <v>401</v>
      </c>
      <c r="T207" s="7" t="str">
        <f>VLOOKUP(C207,'Internal Data'!A:G,6,FALSE)</f>
        <v>7016</v>
      </c>
      <c r="U207" s="94" t="str">
        <f>VLOOKUP(C207,'Internal Data'!A:G,7,FALSE)</f>
        <v>00</v>
      </c>
      <c r="V207" s="92" t="str">
        <f>VLOOKUP(C207,'Direct Energy Data'!B:F,5,FALSE)</f>
        <v>CE-GSD</v>
      </c>
      <c r="W207" s="47" t="str">
        <f>VLOOKUP(V207,'EnergyCAP Data'!K:L,2,FALSE)</f>
        <v>CE Gen Sec DS</v>
      </c>
      <c r="X207" s="48">
        <f>VLOOKUP(F207,'Direct Energy Data'!A:C,3,FALSE)</f>
        <v>0</v>
      </c>
      <c r="Y207" s="48">
        <f>VLOOKUP(C207,'EnergyCAP Data'!A:B,2,FALSE)</f>
        <v>240</v>
      </c>
      <c r="Z207" s="48">
        <f>VLOOKUP(C207,'EnergyCAP Data'!N:O,2,FALSE)</f>
        <v>26.8</v>
      </c>
      <c r="AA207" s="39"/>
      <c r="AB207" s="39"/>
      <c r="AC207" s="40"/>
      <c r="AD207" s="49">
        <f t="shared" si="9"/>
        <v>1.0222858311183807E-3</v>
      </c>
    </row>
    <row r="208" spans="1:30" x14ac:dyDescent="0.35">
      <c r="A208" s="7">
        <f t="shared" si="10"/>
        <v>1</v>
      </c>
      <c r="B208" s="5" t="s">
        <v>1022</v>
      </c>
      <c r="C208" s="6" t="s">
        <v>469</v>
      </c>
      <c r="D208" s="5" t="s">
        <v>1699</v>
      </c>
      <c r="E208" s="8">
        <v>210000954003</v>
      </c>
      <c r="F208" s="6" t="s">
        <v>470</v>
      </c>
      <c r="G208" s="5" t="s">
        <v>2549</v>
      </c>
      <c r="H208" s="24">
        <f>VLOOKUP(F208,'Direct Energy Data'!A:E,5,FALSE)</f>
        <v>44138</v>
      </c>
      <c r="I208" s="24" t="s">
        <v>2302</v>
      </c>
      <c r="J208" s="25" t="s">
        <v>1701</v>
      </c>
      <c r="K208" s="26" t="s">
        <v>1073</v>
      </c>
      <c r="L208" s="33" t="s">
        <v>1074</v>
      </c>
      <c r="M208" s="5" t="s">
        <v>1700</v>
      </c>
      <c r="N208" s="5"/>
      <c r="O208" s="5" t="s">
        <v>1075</v>
      </c>
      <c r="P208" s="5" t="s">
        <v>1037</v>
      </c>
      <c r="Q208" s="24" t="s">
        <v>1033</v>
      </c>
      <c r="R208" s="7">
        <f>VLOOKUP(C208,'Internal Data'!A:G,4,FALSE)</f>
        <v>52</v>
      </c>
      <c r="S208" s="7" t="str">
        <f>VLOOKUP(C208,'Internal Data'!A:G,5,FALSE)</f>
        <v>001</v>
      </c>
      <c r="T208" s="7">
        <f>VLOOKUP(C208,'Internal Data'!A:G,6,FALSE)</f>
        <v>2002</v>
      </c>
      <c r="U208" s="94">
        <f>VLOOKUP(C208,'Internal Data'!A:G,7,FALSE)</f>
        <v>44</v>
      </c>
      <c r="V208" s="92" t="str">
        <f>VLOOKUP(C208,'Direct Energy Data'!B:F,5,FALSE)</f>
        <v>CE-GSD</v>
      </c>
      <c r="W208" s="47" t="str">
        <f>VLOOKUP(V208,'EnergyCAP Data'!K:L,2,FALSE)</f>
        <v>CE Gen Sec DS</v>
      </c>
      <c r="X208" s="48">
        <f>VLOOKUP(F208,'Direct Energy Data'!A:C,3,FALSE)</f>
        <v>70.080000000000013</v>
      </c>
      <c r="Y208" s="48">
        <f>VLOOKUP(C208,'EnergyCAP Data'!A:B,2,FALSE)</f>
        <v>72</v>
      </c>
      <c r="Z208" s="48">
        <f>VLOOKUP(C208,'EnergyCAP Data'!N:O,2,FALSE)</f>
        <v>5</v>
      </c>
      <c r="AA208" s="39"/>
      <c r="AB208" s="39"/>
      <c r="AC208" s="40"/>
      <c r="AD208" s="49">
        <f t="shared" si="9"/>
        <v>1.6438356164383563E-3</v>
      </c>
    </row>
    <row r="209" spans="1:30" x14ac:dyDescent="0.35">
      <c r="A209" s="7">
        <f t="shared" si="10"/>
        <v>1</v>
      </c>
      <c r="B209" s="5" t="s">
        <v>1022</v>
      </c>
      <c r="C209" s="6" t="s">
        <v>471</v>
      </c>
      <c r="D209" s="5" t="s">
        <v>1702</v>
      </c>
      <c r="E209" s="8">
        <v>210000954003</v>
      </c>
      <c r="F209" s="6" t="s">
        <v>472</v>
      </c>
      <c r="G209" s="5" t="s">
        <v>2550</v>
      </c>
      <c r="H209" s="24">
        <f>VLOOKUP(F209,'Direct Energy Data'!A:E,5,FALSE)</f>
        <v>44140</v>
      </c>
      <c r="I209" s="24" t="s">
        <v>2302</v>
      </c>
      <c r="J209" s="25" t="s">
        <v>1704</v>
      </c>
      <c r="K209" s="26" t="s">
        <v>1073</v>
      </c>
      <c r="L209" s="33" t="s">
        <v>1074</v>
      </c>
      <c r="M209" s="5" t="s">
        <v>1703</v>
      </c>
      <c r="N209" s="5"/>
      <c r="O209" s="5" t="s">
        <v>1075</v>
      </c>
      <c r="P209" s="5" t="s">
        <v>1037</v>
      </c>
      <c r="Q209" s="24" t="s">
        <v>1033</v>
      </c>
      <c r="R209" s="7">
        <f>VLOOKUP(C209,'Internal Data'!A:G,4,FALSE)</f>
        <v>52</v>
      </c>
      <c r="S209" s="7" t="str">
        <f>VLOOKUP(C209,'Internal Data'!A:G,5,FALSE)</f>
        <v>001</v>
      </c>
      <c r="T209" s="7">
        <f>VLOOKUP(C209,'Internal Data'!A:G,6,FALSE)</f>
        <v>2002</v>
      </c>
      <c r="U209" s="94">
        <f>VLOOKUP(C209,'Internal Data'!A:G,7,FALSE)</f>
        <v>44</v>
      </c>
      <c r="V209" s="92" t="str">
        <f>VLOOKUP(C209,'Direct Energy Data'!B:F,5,FALSE)</f>
        <v>CE-GSD</v>
      </c>
      <c r="W209" s="47" t="str">
        <f>VLOOKUP(V209,'EnergyCAP Data'!K:L,2,FALSE)</f>
        <v>CE Gen Sec DS</v>
      </c>
      <c r="X209" s="48">
        <f>VLOOKUP(F209,'Direct Energy Data'!A:C,3,FALSE)</f>
        <v>70.080000000000013</v>
      </c>
      <c r="Y209" s="48">
        <f>VLOOKUP(C209,'EnergyCAP Data'!A:B,2,FALSE)</f>
        <v>72</v>
      </c>
      <c r="Z209" s="48">
        <f>VLOOKUP(C209,'EnergyCAP Data'!N:O,2,FALSE)</f>
        <v>5</v>
      </c>
      <c r="AA209" s="39"/>
      <c r="AB209" s="39"/>
      <c r="AC209" s="40"/>
      <c r="AD209" s="49">
        <f t="shared" si="9"/>
        <v>1.6438356164383563E-3</v>
      </c>
    </row>
    <row r="210" spans="1:30" x14ac:dyDescent="0.35">
      <c r="A210" s="7">
        <f t="shared" si="10"/>
        <v>1</v>
      </c>
      <c r="B210" s="5" t="s">
        <v>1022</v>
      </c>
      <c r="C210" s="6" t="s">
        <v>473</v>
      </c>
      <c r="D210" s="5" t="s">
        <v>1705</v>
      </c>
      <c r="E210" s="8">
        <v>210000954003</v>
      </c>
      <c r="F210" s="6" t="s">
        <v>474</v>
      </c>
      <c r="G210" s="5" t="s">
        <v>2551</v>
      </c>
      <c r="H210" s="24">
        <f>VLOOKUP(F210,'Direct Energy Data'!A:E,5,FALSE)</f>
        <v>44140</v>
      </c>
      <c r="I210" s="24" t="s">
        <v>2302</v>
      </c>
      <c r="J210" s="25" t="s">
        <v>1707</v>
      </c>
      <c r="K210" s="26" t="s">
        <v>1073</v>
      </c>
      <c r="L210" s="33" t="s">
        <v>1074</v>
      </c>
      <c r="M210" s="5" t="s">
        <v>1706</v>
      </c>
      <c r="N210" s="5"/>
      <c r="O210" s="5" t="s">
        <v>1075</v>
      </c>
      <c r="P210" s="5" t="s">
        <v>1037</v>
      </c>
      <c r="Q210" s="24" t="s">
        <v>1033</v>
      </c>
      <c r="R210" s="7">
        <f>VLOOKUP(C210,'Internal Data'!A:G,4,FALSE)</f>
        <v>52</v>
      </c>
      <c r="S210" s="7" t="str">
        <f>VLOOKUP(C210,'Internal Data'!A:G,5,FALSE)</f>
        <v>001</v>
      </c>
      <c r="T210" s="7">
        <f>VLOOKUP(C210,'Internal Data'!A:G,6,FALSE)</f>
        <v>2002</v>
      </c>
      <c r="U210" s="94">
        <f>VLOOKUP(C210,'Internal Data'!A:G,7,FALSE)</f>
        <v>44</v>
      </c>
      <c r="V210" s="92" t="str">
        <f>VLOOKUP(C210,'Direct Energy Data'!B:F,5,FALSE)</f>
        <v>CE-GSD</v>
      </c>
      <c r="W210" s="47" t="str">
        <f>VLOOKUP(V210,'EnergyCAP Data'!K:L,2,FALSE)</f>
        <v>CE Gen Sec DS</v>
      </c>
      <c r="X210" s="48">
        <f>VLOOKUP(F210,'Direct Energy Data'!A:C,3,FALSE)</f>
        <v>70.080000000000013</v>
      </c>
      <c r="Y210" s="48">
        <f>VLOOKUP(C210,'EnergyCAP Data'!A:B,2,FALSE)</f>
        <v>72</v>
      </c>
      <c r="Z210" s="48">
        <f>VLOOKUP(C210,'EnergyCAP Data'!N:O,2,FALSE)</f>
        <v>5</v>
      </c>
      <c r="AA210" s="39"/>
      <c r="AB210" s="39"/>
      <c r="AC210" s="40"/>
      <c r="AD210" s="49">
        <f t="shared" si="9"/>
        <v>1.6438356164383563E-3</v>
      </c>
    </row>
    <row r="211" spans="1:30" x14ac:dyDescent="0.35">
      <c r="A211" s="7">
        <f t="shared" si="10"/>
        <v>1</v>
      </c>
      <c r="B211" s="5" t="s">
        <v>1022</v>
      </c>
      <c r="C211" s="10" t="s">
        <v>716</v>
      </c>
      <c r="D211" s="5" t="s">
        <v>1773</v>
      </c>
      <c r="E211" s="8" t="s">
        <v>1023</v>
      </c>
      <c r="F211" s="6" t="s">
        <v>717</v>
      </c>
      <c r="G211" s="5" t="s">
        <v>2552</v>
      </c>
      <c r="H211" s="24" t="str">
        <f>VLOOKUP(F211,'Direct Energy Data'!A:E,5,FALSE)</f>
        <v>44135-1927</v>
      </c>
      <c r="I211" s="24" t="s">
        <v>2302</v>
      </c>
      <c r="J211" s="25" t="s">
        <v>1775</v>
      </c>
      <c r="K211" s="26" t="s">
        <v>1073</v>
      </c>
      <c r="L211" s="33" t="s">
        <v>1074</v>
      </c>
      <c r="M211" s="5" t="s">
        <v>1774</v>
      </c>
      <c r="N211" s="5"/>
      <c r="O211" s="5" t="s">
        <v>1075</v>
      </c>
      <c r="P211" s="5" t="s">
        <v>1037</v>
      </c>
      <c r="Q211" s="24" t="s">
        <v>1033</v>
      </c>
      <c r="R211" s="7">
        <f>VLOOKUP(C211,'Internal Data'!A:G,4,FALSE)</f>
        <v>52</v>
      </c>
      <c r="S211" s="7" t="str">
        <f>VLOOKUP(C211,'Internal Data'!A:G,5,FALSE)</f>
        <v>001</v>
      </c>
      <c r="T211" s="7">
        <f>VLOOKUP(C211,'Internal Data'!A:G,6,FALSE)</f>
        <v>2002</v>
      </c>
      <c r="U211" s="94">
        <f>VLOOKUP(C211,'Internal Data'!A:G,7,FALSE)</f>
        <v>44</v>
      </c>
      <c r="V211" s="92" t="str">
        <f>VLOOKUP(C211,'Direct Energy Data'!B:F,5,FALSE)</f>
        <v>CE-GSD</v>
      </c>
      <c r="W211" s="47" t="str">
        <f>VLOOKUP(V211,'EnergyCAP Data'!K:L,2,FALSE)</f>
        <v>CE Gen Sec DS</v>
      </c>
      <c r="X211" s="48">
        <f>VLOOKUP(F211,'Direct Energy Data'!A:C,3,FALSE)</f>
        <v>70.080000000000013</v>
      </c>
      <c r="Y211" s="48">
        <f>VLOOKUP(C211,'EnergyCAP Data'!A:B,2,FALSE)</f>
        <v>72</v>
      </c>
      <c r="Z211" s="48">
        <f>VLOOKUP(C211,'EnergyCAP Data'!N:O,2,FALSE)</f>
        <v>5</v>
      </c>
      <c r="AA211" s="39"/>
      <c r="AB211" s="39"/>
      <c r="AC211" s="40"/>
      <c r="AD211" s="49">
        <f t="shared" si="9"/>
        <v>1.6438356164383563E-3</v>
      </c>
    </row>
    <row r="212" spans="1:30" x14ac:dyDescent="0.35">
      <c r="A212" s="7">
        <f t="shared" si="10"/>
        <v>1</v>
      </c>
      <c r="B212" s="5" t="s">
        <v>1022</v>
      </c>
      <c r="C212" s="6" t="s">
        <v>760</v>
      </c>
      <c r="D212" s="5" t="s">
        <v>1788</v>
      </c>
      <c r="E212" s="8">
        <v>210000954003</v>
      </c>
      <c r="F212" s="6" t="s">
        <v>761</v>
      </c>
      <c r="G212" s="5" t="s">
        <v>2553</v>
      </c>
      <c r="H212" s="24" t="str">
        <f>VLOOKUP(F212,'Direct Energy Data'!A:E,5,FALSE)</f>
        <v>44140-2601</v>
      </c>
      <c r="I212" s="24" t="s">
        <v>2302</v>
      </c>
      <c r="J212" s="25" t="s">
        <v>1790</v>
      </c>
      <c r="K212" s="26" t="s">
        <v>1073</v>
      </c>
      <c r="L212" s="33" t="s">
        <v>1074</v>
      </c>
      <c r="M212" s="5" t="s">
        <v>1789</v>
      </c>
      <c r="N212" s="5"/>
      <c r="O212" s="5" t="s">
        <v>1075</v>
      </c>
      <c r="P212" s="5" t="s">
        <v>1037</v>
      </c>
      <c r="Q212" s="24" t="s">
        <v>1033</v>
      </c>
      <c r="R212" s="7">
        <f>VLOOKUP(C212,'Internal Data'!A:G,4,FALSE)</f>
        <v>52</v>
      </c>
      <c r="S212" s="7" t="str">
        <f>VLOOKUP(C212,'Internal Data'!A:G,5,FALSE)</f>
        <v>001</v>
      </c>
      <c r="T212" s="7">
        <f>VLOOKUP(C212,'Internal Data'!A:G,6,FALSE)</f>
        <v>2002</v>
      </c>
      <c r="U212" s="94">
        <f>VLOOKUP(C212,'Internal Data'!A:G,7,FALSE)</f>
        <v>44</v>
      </c>
      <c r="V212" s="92" t="str">
        <f>VLOOKUP(C212,'Direct Energy Data'!B:F,5,FALSE)</f>
        <v>CE-GSD</v>
      </c>
      <c r="W212" s="47" t="str">
        <f>VLOOKUP(V212,'EnergyCAP Data'!K:L,2,FALSE)</f>
        <v>CE Gen Sec DS</v>
      </c>
      <c r="X212" s="48">
        <f>VLOOKUP(F212,'Direct Energy Data'!A:C,3,FALSE)</f>
        <v>70.080000000000013</v>
      </c>
      <c r="Y212" s="48">
        <f>VLOOKUP(C212,'EnergyCAP Data'!A:B,2,FALSE)</f>
        <v>72</v>
      </c>
      <c r="Z212" s="48">
        <f>VLOOKUP(C212,'EnergyCAP Data'!N:O,2,FALSE)</f>
        <v>5</v>
      </c>
      <c r="AA212" s="39"/>
      <c r="AB212" s="39"/>
      <c r="AC212" s="40"/>
      <c r="AD212" s="49">
        <f t="shared" si="9"/>
        <v>1.6438356164383563E-3</v>
      </c>
    </row>
    <row r="213" spans="1:30" x14ac:dyDescent="0.35">
      <c r="A213" s="7">
        <f t="shared" si="10"/>
        <v>1</v>
      </c>
      <c r="B213" s="5" t="s">
        <v>1110</v>
      </c>
      <c r="C213" s="6" t="s">
        <v>839</v>
      </c>
      <c r="D213" s="5" t="s">
        <v>1798</v>
      </c>
      <c r="E213" s="8">
        <v>210001180004</v>
      </c>
      <c r="F213" s="6" t="s">
        <v>840</v>
      </c>
      <c r="G213" s="5" t="s">
        <v>2554</v>
      </c>
      <c r="H213" s="24" t="str">
        <f>VLOOKUP(F213,'Direct Energy Data'!A:E,5,FALSE)</f>
        <v>44138-1748</v>
      </c>
      <c r="I213" s="24" t="s">
        <v>2302</v>
      </c>
      <c r="J213" s="25" t="s">
        <v>1800</v>
      </c>
      <c r="K213" s="26" t="s">
        <v>1073</v>
      </c>
      <c r="L213" s="33" t="s">
        <v>1074</v>
      </c>
      <c r="M213" s="5" t="s">
        <v>1799</v>
      </c>
      <c r="N213" s="5"/>
      <c r="O213" s="5" t="s">
        <v>1075</v>
      </c>
      <c r="P213" s="5" t="s">
        <v>1037</v>
      </c>
      <c r="Q213" s="24" t="s">
        <v>1033</v>
      </c>
      <c r="R213" s="7">
        <f>VLOOKUP(C213,'Internal Data'!A:G,4,FALSE)</f>
        <v>52</v>
      </c>
      <c r="S213" s="7" t="str">
        <f>VLOOKUP(C213,'Internal Data'!A:G,5,FALSE)</f>
        <v>001</v>
      </c>
      <c r="T213" s="7">
        <f>VLOOKUP(C213,'Internal Data'!A:G,6,FALSE)</f>
        <v>2002</v>
      </c>
      <c r="U213" s="94">
        <f>VLOOKUP(C213,'Internal Data'!A:G,7,FALSE)</f>
        <v>44</v>
      </c>
      <c r="V213" s="92" t="str">
        <f>VLOOKUP(C213,'Direct Energy Data'!B:F,5,FALSE)</f>
        <v>OE-GSD</v>
      </c>
      <c r="W213" s="47" t="str">
        <f>VLOOKUP(V213,'EnergyCAP Data'!K:L,2,FALSE)</f>
        <v>OE Gen Sec DS</v>
      </c>
      <c r="X213" s="48">
        <f>VLOOKUP(F213,'Direct Energy Data'!A:C,3,FALSE)</f>
        <v>70.080000000000013</v>
      </c>
      <c r="Y213" s="48">
        <f>VLOOKUP(C213,'EnergyCAP Data'!A:B,2,FALSE)</f>
        <v>72</v>
      </c>
      <c r="Z213" s="48">
        <f>VLOOKUP(C213,'EnergyCAP Data'!N:O,2,FALSE)</f>
        <v>5</v>
      </c>
      <c r="AA213" s="39"/>
      <c r="AB213" s="39"/>
      <c r="AC213" s="40"/>
      <c r="AD213" s="49">
        <f t="shared" si="9"/>
        <v>1.6438356164383563E-3</v>
      </c>
    </row>
    <row r="214" spans="1:30" x14ac:dyDescent="0.35">
      <c r="A214" s="7">
        <f t="shared" si="10"/>
        <v>1</v>
      </c>
      <c r="B214" s="5" t="s">
        <v>1022</v>
      </c>
      <c r="C214" s="6" t="s">
        <v>525</v>
      </c>
      <c r="D214" s="5" t="s">
        <v>1070</v>
      </c>
      <c r="E214" s="8">
        <v>210000957006</v>
      </c>
      <c r="F214" s="6" t="s">
        <v>526</v>
      </c>
      <c r="G214" s="5" t="s">
        <v>2555</v>
      </c>
      <c r="H214" s="24">
        <f>VLOOKUP(F214,'Direct Energy Data'!A:E,5,FALSE)</f>
        <v>44104</v>
      </c>
      <c r="I214" s="24" t="s">
        <v>2302</v>
      </c>
      <c r="J214" s="25" t="s">
        <v>1072</v>
      </c>
      <c r="K214" s="26" t="s">
        <v>1073</v>
      </c>
      <c r="L214" s="33" t="s">
        <v>1074</v>
      </c>
      <c r="M214" s="5" t="s">
        <v>1071</v>
      </c>
      <c r="N214" s="5"/>
      <c r="O214" s="5" t="s">
        <v>1075</v>
      </c>
      <c r="P214" s="5" t="s">
        <v>1037</v>
      </c>
      <c r="Q214" s="24" t="s">
        <v>1033</v>
      </c>
      <c r="R214" s="7">
        <f>VLOOKUP(C214,'Internal Data'!A:G,4,FALSE)</f>
        <v>52</v>
      </c>
      <c r="S214" s="7" t="str">
        <f>VLOOKUP(C214,'Internal Data'!A:G,5,FALSE)</f>
        <v>001</v>
      </c>
      <c r="T214" s="7">
        <f>VLOOKUP(C214,'Internal Data'!A:G,6,FALSE)</f>
        <v>2002</v>
      </c>
      <c r="U214" s="94">
        <f>VLOOKUP(C214,'Internal Data'!A:G,7,FALSE)</f>
        <v>44</v>
      </c>
      <c r="V214" s="92" t="str">
        <f>VLOOKUP(C214,'Direct Energy Data'!B:F,5,FALSE)</f>
        <v>CE-GSD</v>
      </c>
      <c r="W214" s="47" t="str">
        <f>VLOOKUP(V214,'EnergyCAP Data'!K:L,2,FALSE)</f>
        <v>CE Gen Sec DS</v>
      </c>
      <c r="X214" s="48">
        <f>VLOOKUP(F214,'Direct Energy Data'!A:C,3,FALSE)</f>
        <v>64.240000000000009</v>
      </c>
      <c r="Y214" s="48">
        <f>VLOOKUP(C214,'EnergyCAP Data'!A:B,2,FALSE)</f>
        <v>72</v>
      </c>
      <c r="Z214" s="48">
        <f>VLOOKUP(C214,'EnergyCAP Data'!N:O,2,FALSE)</f>
        <v>5</v>
      </c>
      <c r="AA214" s="39"/>
      <c r="AB214" s="39"/>
      <c r="AC214" s="40"/>
      <c r="AD214" s="49">
        <f t="shared" si="9"/>
        <v>1.6438356164383563E-3</v>
      </c>
    </row>
    <row r="215" spans="1:30" x14ac:dyDescent="0.35">
      <c r="A215" s="7">
        <f t="shared" si="10"/>
        <v>1</v>
      </c>
      <c r="B215" s="5" t="s">
        <v>1022</v>
      </c>
      <c r="C215" s="6" t="s">
        <v>861</v>
      </c>
      <c r="D215" s="5" t="s">
        <v>1191</v>
      </c>
      <c r="E215" s="8">
        <v>210000928007</v>
      </c>
      <c r="F215" s="6" t="s">
        <v>862</v>
      </c>
      <c r="G215" s="5" t="s">
        <v>2556</v>
      </c>
      <c r="H215" s="24" t="str">
        <f>VLOOKUP(F215,'Direct Energy Data'!A:E,5,FALSE)</f>
        <v>44121-1758</v>
      </c>
      <c r="I215" s="24" t="s">
        <v>2303</v>
      </c>
      <c r="J215" s="25" t="s">
        <v>1193</v>
      </c>
      <c r="K215" s="26" t="s">
        <v>1073</v>
      </c>
      <c r="L215" s="33" t="s">
        <v>1074</v>
      </c>
      <c r="M215" s="5" t="s">
        <v>1192</v>
      </c>
      <c r="N215" s="5"/>
      <c r="O215" s="5" t="s">
        <v>1075</v>
      </c>
      <c r="P215" s="5" t="s">
        <v>1037</v>
      </c>
      <c r="Q215" s="24" t="s">
        <v>1033</v>
      </c>
      <c r="R215" s="7" t="str">
        <f>VLOOKUP(C215,'Internal Data'!A:G,4,FALSE)</f>
        <v>52</v>
      </c>
      <c r="S215" s="7" t="str">
        <f>VLOOKUP(C215,'Internal Data'!A:G,5,FALSE)</f>
        <v>001</v>
      </c>
      <c r="T215" s="7">
        <f>VLOOKUP(C215,'Internal Data'!A:G,6,FALSE)</f>
        <v>2002</v>
      </c>
      <c r="U215" s="94">
        <f>VLOOKUP(C215,'Internal Data'!A:G,7,FALSE)</f>
        <v>44</v>
      </c>
      <c r="V215" s="92" t="str">
        <f>VLOOKUP(C215,'Direct Energy Data'!B:F,5,FALSE)</f>
        <v>CE-GSD</v>
      </c>
      <c r="W215" s="47" t="str">
        <f>VLOOKUP(V215,'EnergyCAP Data'!K:L,2,FALSE)</f>
        <v>CE Gen Sec DS</v>
      </c>
      <c r="X215" s="48">
        <f>VLOOKUP(F215,'Direct Energy Data'!A:C,3,FALSE)</f>
        <v>72</v>
      </c>
      <c r="Y215" s="48">
        <f>VLOOKUP(C215,'EnergyCAP Data'!A:B,2,FALSE)</f>
        <v>72</v>
      </c>
      <c r="Z215" s="48">
        <f>VLOOKUP(C215,'EnergyCAP Data'!N:O,2,FALSE)</f>
        <v>5</v>
      </c>
      <c r="AA215" s="39"/>
      <c r="AB215" s="39"/>
      <c r="AC215" s="40"/>
      <c r="AD215" s="49">
        <f t="shared" si="9"/>
        <v>1.6438356164383563E-3</v>
      </c>
    </row>
    <row r="216" spans="1:30" x14ac:dyDescent="0.35">
      <c r="A216" s="7">
        <f t="shared" si="10"/>
        <v>1</v>
      </c>
      <c r="B216" s="5" t="s">
        <v>1022</v>
      </c>
      <c r="C216" s="6" t="s">
        <v>681</v>
      </c>
      <c r="D216" s="5" t="s">
        <v>1214</v>
      </c>
      <c r="E216" s="8">
        <v>210000954003</v>
      </c>
      <c r="F216" s="6" t="s">
        <v>682</v>
      </c>
      <c r="G216" s="5" t="s">
        <v>2557</v>
      </c>
      <c r="H216" s="24" t="str">
        <f>VLOOKUP(F216,'Direct Energy Data'!A:E,5,FALSE)</f>
        <v>44121-3646</v>
      </c>
      <c r="I216" s="24" t="s">
        <v>2302</v>
      </c>
      <c r="J216" s="25" t="s">
        <v>1216</v>
      </c>
      <c r="K216" s="26" t="s">
        <v>1073</v>
      </c>
      <c r="L216" s="33" t="s">
        <v>1074</v>
      </c>
      <c r="M216" s="5" t="s">
        <v>1215</v>
      </c>
      <c r="N216" s="5"/>
      <c r="O216" s="5" t="s">
        <v>1075</v>
      </c>
      <c r="P216" s="5" t="s">
        <v>1037</v>
      </c>
      <c r="Q216" s="24" t="s">
        <v>1033</v>
      </c>
      <c r="R216" s="7">
        <f>VLOOKUP(C216,'Internal Data'!A:G,4,FALSE)</f>
        <v>52</v>
      </c>
      <c r="S216" s="7" t="str">
        <f>VLOOKUP(C216,'Internal Data'!A:G,5,FALSE)</f>
        <v>001</v>
      </c>
      <c r="T216" s="7">
        <f>VLOOKUP(C216,'Internal Data'!A:G,6,FALSE)</f>
        <v>2002</v>
      </c>
      <c r="U216" s="94">
        <f>VLOOKUP(C216,'Internal Data'!A:G,7,FALSE)</f>
        <v>44</v>
      </c>
      <c r="V216" s="92" t="str">
        <f>VLOOKUP(C216,'Direct Energy Data'!B:F,5,FALSE)</f>
        <v>CE-GSD</v>
      </c>
      <c r="W216" s="47" t="str">
        <f>VLOOKUP(V216,'EnergyCAP Data'!K:L,2,FALSE)</f>
        <v>CE Gen Sec DS</v>
      </c>
      <c r="X216" s="48">
        <f>VLOOKUP(F216,'Direct Energy Data'!A:C,3,FALSE)</f>
        <v>81.760000000000019</v>
      </c>
      <c r="Y216" s="48">
        <f>VLOOKUP(C216,'EnergyCAP Data'!A:B,2,FALSE)</f>
        <v>72</v>
      </c>
      <c r="Z216" s="48">
        <f>VLOOKUP(C216,'EnergyCAP Data'!N:O,2,FALSE)</f>
        <v>5</v>
      </c>
      <c r="AA216" s="39"/>
      <c r="AB216" s="39"/>
      <c r="AC216" s="40"/>
      <c r="AD216" s="49">
        <f t="shared" si="9"/>
        <v>1.6438356164383563E-3</v>
      </c>
    </row>
    <row r="217" spans="1:30" x14ac:dyDescent="0.35">
      <c r="A217" s="7">
        <f t="shared" si="10"/>
        <v>1</v>
      </c>
      <c r="B217" s="5" t="s">
        <v>1022</v>
      </c>
      <c r="C217" s="6" t="s">
        <v>867</v>
      </c>
      <c r="D217" s="5" t="s">
        <v>1282</v>
      </c>
      <c r="E217" s="8">
        <v>210000928007</v>
      </c>
      <c r="F217" s="6" t="s">
        <v>868</v>
      </c>
      <c r="G217" s="5" t="s">
        <v>2558</v>
      </c>
      <c r="H217" s="24" t="str">
        <f>VLOOKUP(F217,'Direct Energy Data'!A:E,5,FALSE)</f>
        <v>44106-3359</v>
      </c>
      <c r="I217" s="24" t="s">
        <v>2303</v>
      </c>
      <c r="J217" s="25" t="s">
        <v>1284</v>
      </c>
      <c r="K217" s="26" t="s">
        <v>1073</v>
      </c>
      <c r="L217" s="33" t="s">
        <v>1074</v>
      </c>
      <c r="M217" s="5" t="s">
        <v>1283</v>
      </c>
      <c r="N217" s="5"/>
      <c r="O217" s="5" t="s">
        <v>1075</v>
      </c>
      <c r="P217" s="5" t="s">
        <v>1037</v>
      </c>
      <c r="Q217" s="24" t="s">
        <v>1033</v>
      </c>
      <c r="R217" s="7" t="str">
        <f>VLOOKUP(C217,'Internal Data'!A:G,4,FALSE)</f>
        <v>52</v>
      </c>
      <c r="S217" s="7" t="str">
        <f>VLOOKUP(C217,'Internal Data'!A:G,5,FALSE)</f>
        <v>001</v>
      </c>
      <c r="T217" s="7">
        <f>VLOOKUP(C217,'Internal Data'!A:G,6,FALSE)</f>
        <v>2002</v>
      </c>
      <c r="U217" s="94">
        <f>VLOOKUP(C217,'Internal Data'!A:G,7,FALSE)</f>
        <v>44</v>
      </c>
      <c r="V217" s="92" t="str">
        <f>VLOOKUP(C217,'Direct Energy Data'!B:F,5,FALSE)</f>
        <v>CE-GSD</v>
      </c>
      <c r="W217" s="47" t="str">
        <f>VLOOKUP(V217,'EnergyCAP Data'!K:L,2,FALSE)</f>
        <v>CE Gen Sec DS</v>
      </c>
      <c r="X217" s="48">
        <f>VLOOKUP(F217,'Direct Energy Data'!A:C,3,FALSE)</f>
        <v>66</v>
      </c>
      <c r="Y217" s="48">
        <f>VLOOKUP(C217,'EnergyCAP Data'!A:B,2,FALSE)</f>
        <v>72</v>
      </c>
      <c r="Z217" s="48">
        <f>VLOOKUP(C217,'EnergyCAP Data'!N:O,2,FALSE)</f>
        <v>5</v>
      </c>
      <c r="AA217" s="39"/>
      <c r="AB217" s="39"/>
      <c r="AC217" s="40"/>
      <c r="AD217" s="49">
        <f t="shared" si="9"/>
        <v>1.6438356164383563E-3</v>
      </c>
    </row>
    <row r="218" spans="1:30" x14ac:dyDescent="0.35">
      <c r="A218" s="7">
        <f t="shared" si="10"/>
        <v>1</v>
      </c>
      <c r="B218" s="5" t="s">
        <v>1022</v>
      </c>
      <c r="C218" s="6" t="s">
        <v>653</v>
      </c>
      <c r="D218" s="5" t="s">
        <v>1300</v>
      </c>
      <c r="E218" s="8">
        <v>210000957006</v>
      </c>
      <c r="F218" s="6" t="s">
        <v>654</v>
      </c>
      <c r="G218" s="5" t="s">
        <v>2559</v>
      </c>
      <c r="H218" s="24" t="str">
        <f>VLOOKUP(F218,'Direct Energy Data'!A:E,5,FALSE)</f>
        <v>44138-1108</v>
      </c>
      <c r="I218" s="24" t="s">
        <v>2302</v>
      </c>
      <c r="J218" s="25" t="s">
        <v>1302</v>
      </c>
      <c r="K218" s="26" t="s">
        <v>1073</v>
      </c>
      <c r="L218" s="33" t="s">
        <v>1074</v>
      </c>
      <c r="M218" s="5" t="s">
        <v>1301</v>
      </c>
      <c r="N218" s="5"/>
      <c r="O218" s="5" t="s">
        <v>1075</v>
      </c>
      <c r="P218" s="5" t="s">
        <v>1037</v>
      </c>
      <c r="Q218" s="24" t="s">
        <v>1033</v>
      </c>
      <c r="R218" s="7">
        <f>VLOOKUP(C218,'Internal Data'!A:G,4,FALSE)</f>
        <v>52</v>
      </c>
      <c r="S218" s="7" t="str">
        <f>VLOOKUP(C218,'Internal Data'!A:G,5,FALSE)</f>
        <v>001</v>
      </c>
      <c r="T218" s="7">
        <f>VLOOKUP(C218,'Internal Data'!A:G,6,FALSE)</f>
        <v>2002</v>
      </c>
      <c r="U218" s="94">
        <f>VLOOKUP(C218,'Internal Data'!A:G,7,FALSE)</f>
        <v>44</v>
      </c>
      <c r="V218" s="92" t="str">
        <f>VLOOKUP(C218,'Direct Energy Data'!B:F,5,FALSE)</f>
        <v>CE-GSD</v>
      </c>
      <c r="W218" s="47" t="str">
        <f>VLOOKUP(V218,'EnergyCAP Data'!K:L,2,FALSE)</f>
        <v>CE Gen Sec DS</v>
      </c>
      <c r="X218" s="48">
        <f>VLOOKUP(F218,'Direct Energy Data'!A:C,3,FALSE)</f>
        <v>64.240000000000009</v>
      </c>
      <c r="Y218" s="48">
        <f>VLOOKUP(C218,'EnergyCAP Data'!A:B,2,FALSE)</f>
        <v>72</v>
      </c>
      <c r="Z218" s="48">
        <f>VLOOKUP(C218,'EnergyCAP Data'!N:O,2,FALSE)</f>
        <v>5</v>
      </c>
      <c r="AA218" s="39"/>
      <c r="AB218" s="39"/>
      <c r="AC218" s="40"/>
      <c r="AD218" s="49">
        <f t="shared" si="9"/>
        <v>1.6438356164383563E-3</v>
      </c>
    </row>
    <row r="219" spans="1:30" x14ac:dyDescent="0.35">
      <c r="A219" s="7">
        <f t="shared" si="10"/>
        <v>1</v>
      </c>
      <c r="B219" s="5" t="s">
        <v>1022</v>
      </c>
      <c r="C219" s="6" t="s">
        <v>533</v>
      </c>
      <c r="D219" s="5" t="s">
        <v>1383</v>
      </c>
      <c r="E219" s="8">
        <v>210000954003</v>
      </c>
      <c r="F219" s="6" t="s">
        <v>534</v>
      </c>
      <c r="G219" s="5" t="s">
        <v>2560</v>
      </c>
      <c r="H219" s="24">
        <f>VLOOKUP(F219,'Direct Energy Data'!A:E,5,FALSE)</f>
        <v>44138</v>
      </c>
      <c r="I219" s="24" t="s">
        <v>2302</v>
      </c>
      <c r="J219" s="25" t="s">
        <v>1385</v>
      </c>
      <c r="K219" s="26" t="s">
        <v>1073</v>
      </c>
      <c r="L219" s="33" t="s">
        <v>1074</v>
      </c>
      <c r="M219" s="5" t="s">
        <v>1384</v>
      </c>
      <c r="N219" s="5"/>
      <c r="O219" s="5" t="s">
        <v>1075</v>
      </c>
      <c r="P219" s="5" t="s">
        <v>1037</v>
      </c>
      <c r="Q219" s="24" t="s">
        <v>1033</v>
      </c>
      <c r="R219" s="7">
        <f>VLOOKUP(C219,'Internal Data'!A:G,4,FALSE)</f>
        <v>52</v>
      </c>
      <c r="S219" s="7" t="str">
        <f>VLOOKUP(C219,'Internal Data'!A:G,5,FALSE)</f>
        <v>001</v>
      </c>
      <c r="T219" s="7">
        <f>VLOOKUP(C219,'Internal Data'!A:G,6,FALSE)</f>
        <v>2002</v>
      </c>
      <c r="U219" s="94">
        <f>VLOOKUP(C219,'Internal Data'!A:G,7,FALSE)</f>
        <v>44</v>
      </c>
      <c r="V219" s="92" t="str">
        <f>VLOOKUP(C219,'Direct Energy Data'!B:F,5,FALSE)</f>
        <v>CE-GSD</v>
      </c>
      <c r="W219" s="47" t="str">
        <f>VLOOKUP(V219,'EnergyCAP Data'!K:L,2,FALSE)</f>
        <v>CE Gen Sec DS</v>
      </c>
      <c r="X219" s="48">
        <f>VLOOKUP(F219,'Direct Energy Data'!A:C,3,FALSE)</f>
        <v>81.760000000000019</v>
      </c>
      <c r="Y219" s="48">
        <f>VLOOKUP(C219,'EnergyCAP Data'!A:B,2,FALSE)</f>
        <v>72</v>
      </c>
      <c r="Z219" s="48">
        <f>VLOOKUP(C219,'EnergyCAP Data'!N:O,2,FALSE)</f>
        <v>5</v>
      </c>
      <c r="AA219" s="39"/>
      <c r="AB219" s="39"/>
      <c r="AC219" s="40"/>
      <c r="AD219" s="49">
        <f t="shared" si="9"/>
        <v>1.6438356164383563E-3</v>
      </c>
    </row>
    <row r="220" spans="1:30" x14ac:dyDescent="0.35">
      <c r="A220" s="7">
        <f t="shared" si="10"/>
        <v>1</v>
      </c>
      <c r="B220" s="5" t="s">
        <v>1022</v>
      </c>
      <c r="C220" s="10" t="s">
        <v>700</v>
      </c>
      <c r="D220" s="5" t="s">
        <v>1386</v>
      </c>
      <c r="E220" s="8" t="s">
        <v>1023</v>
      </c>
      <c r="F220" s="6" t="s">
        <v>701</v>
      </c>
      <c r="G220" s="5" t="s">
        <v>2561</v>
      </c>
      <c r="H220" s="24" t="str">
        <f>VLOOKUP(F220,'Direct Energy Data'!A:E,5,FALSE)</f>
        <v>44022-1516</v>
      </c>
      <c r="I220" s="24" t="s">
        <v>2302</v>
      </c>
      <c r="J220" s="25" t="s">
        <v>1388</v>
      </c>
      <c r="K220" s="26" t="s">
        <v>1073</v>
      </c>
      <c r="L220" s="33" t="s">
        <v>1074</v>
      </c>
      <c r="M220" s="5" t="s">
        <v>1387</v>
      </c>
      <c r="N220" s="5"/>
      <c r="O220" s="5" t="s">
        <v>1075</v>
      </c>
      <c r="P220" s="5" t="s">
        <v>1037</v>
      </c>
      <c r="Q220" s="24" t="s">
        <v>1033</v>
      </c>
      <c r="R220" s="7">
        <f>VLOOKUP(C220,'Internal Data'!A:G,4,FALSE)</f>
        <v>52</v>
      </c>
      <c r="S220" s="7" t="str">
        <f>VLOOKUP(C220,'Internal Data'!A:G,5,FALSE)</f>
        <v>001</v>
      </c>
      <c r="T220" s="7">
        <f>VLOOKUP(C220,'Internal Data'!A:G,6,FALSE)</f>
        <v>2002</v>
      </c>
      <c r="U220" s="94">
        <f>VLOOKUP(C220,'Internal Data'!A:G,7,FALSE)</f>
        <v>44</v>
      </c>
      <c r="V220" s="92" t="str">
        <f>VLOOKUP(C220,'Direct Energy Data'!B:F,5,FALSE)</f>
        <v>CE-GSD</v>
      </c>
      <c r="W220" s="47" t="str">
        <f>VLOOKUP(V220,'EnergyCAP Data'!K:L,2,FALSE)</f>
        <v>CE Gen Sec DS</v>
      </c>
      <c r="X220" s="48">
        <f>VLOOKUP(F220,'Direct Energy Data'!A:C,3,FALSE)</f>
        <v>64.240000000000009</v>
      </c>
      <c r="Y220" s="48">
        <f>VLOOKUP(C220,'EnergyCAP Data'!A:B,2,FALSE)</f>
        <v>72</v>
      </c>
      <c r="Z220" s="48">
        <f>VLOOKUP(C220,'EnergyCAP Data'!N:O,2,FALSE)</f>
        <v>5</v>
      </c>
      <c r="AA220" s="39"/>
      <c r="AB220" s="39"/>
      <c r="AC220" s="40"/>
      <c r="AD220" s="49">
        <f t="shared" si="9"/>
        <v>1.6438356164383563E-3</v>
      </c>
    </row>
    <row r="221" spans="1:30" x14ac:dyDescent="0.35">
      <c r="A221" s="7">
        <f t="shared" si="10"/>
        <v>1</v>
      </c>
      <c r="B221" s="5" t="s">
        <v>1022</v>
      </c>
      <c r="C221" s="6" t="s">
        <v>784</v>
      </c>
      <c r="D221" s="5" t="s">
        <v>1396</v>
      </c>
      <c r="E221" s="8">
        <v>210000957006</v>
      </c>
      <c r="F221" s="6" t="s">
        <v>785</v>
      </c>
      <c r="G221" s="5" t="s">
        <v>2562</v>
      </c>
      <c r="H221" s="24" t="str">
        <f>VLOOKUP(F221,'Direct Energy Data'!A:E,5,FALSE)</f>
        <v>44133-5438</v>
      </c>
      <c r="I221" s="24" t="s">
        <v>2302</v>
      </c>
      <c r="J221" s="25" t="s">
        <v>1398</v>
      </c>
      <c r="K221" s="26" t="s">
        <v>1073</v>
      </c>
      <c r="L221" s="33" t="s">
        <v>1074</v>
      </c>
      <c r="M221" s="5" t="s">
        <v>1397</v>
      </c>
      <c r="N221" s="5"/>
      <c r="O221" s="5" t="s">
        <v>1075</v>
      </c>
      <c r="P221" s="5" t="s">
        <v>1037</v>
      </c>
      <c r="Q221" s="24" t="s">
        <v>1033</v>
      </c>
      <c r="R221" s="7">
        <f>VLOOKUP(C221,'Internal Data'!A:G,4,FALSE)</f>
        <v>52</v>
      </c>
      <c r="S221" s="7" t="str">
        <f>VLOOKUP(C221,'Internal Data'!A:G,5,FALSE)</f>
        <v>001</v>
      </c>
      <c r="T221" s="7">
        <f>VLOOKUP(C221,'Internal Data'!A:G,6,FALSE)</f>
        <v>2002</v>
      </c>
      <c r="U221" s="94">
        <f>VLOOKUP(C221,'Internal Data'!A:G,7,FALSE)</f>
        <v>44</v>
      </c>
      <c r="V221" s="92" t="str">
        <f>VLOOKUP(C221,'Direct Energy Data'!B:F,5,FALSE)</f>
        <v>CE-GSD</v>
      </c>
      <c r="W221" s="47" t="str">
        <f>VLOOKUP(V221,'EnergyCAP Data'!K:L,2,FALSE)</f>
        <v>CE Gen Sec DS</v>
      </c>
      <c r="X221" s="48">
        <f>VLOOKUP(F221,'Direct Energy Data'!A:C,3,FALSE)</f>
        <v>64.240000000000009</v>
      </c>
      <c r="Y221" s="48">
        <f>VLOOKUP(C221,'EnergyCAP Data'!A:B,2,FALSE)</f>
        <v>72</v>
      </c>
      <c r="Z221" s="48">
        <f>VLOOKUP(C221,'EnergyCAP Data'!N:O,2,FALSE)</f>
        <v>5</v>
      </c>
      <c r="AA221" s="39"/>
      <c r="AB221" s="39"/>
      <c r="AC221" s="40"/>
      <c r="AD221" s="49">
        <f t="shared" si="9"/>
        <v>1.6438356164383563E-3</v>
      </c>
    </row>
    <row r="222" spans="1:30" x14ac:dyDescent="0.35">
      <c r="A222" s="7">
        <f t="shared" si="10"/>
        <v>1</v>
      </c>
      <c r="B222" s="5" t="s">
        <v>1110</v>
      </c>
      <c r="C222" s="6" t="s">
        <v>821</v>
      </c>
      <c r="D222" s="5" t="s">
        <v>1573</v>
      </c>
      <c r="E222" s="8">
        <v>210001180004</v>
      </c>
      <c r="F222" s="6" t="s">
        <v>822</v>
      </c>
      <c r="G222" s="5" t="s">
        <v>2563</v>
      </c>
      <c r="H222" s="24" t="str">
        <f>VLOOKUP(F222,'Direct Energy Data'!A:E,5,FALSE)</f>
        <v>44212-4166</v>
      </c>
      <c r="I222" s="24" t="s">
        <v>2302</v>
      </c>
      <c r="J222" s="25" t="s">
        <v>1575</v>
      </c>
      <c r="K222" s="26" t="s">
        <v>1073</v>
      </c>
      <c r="L222" s="33" t="s">
        <v>1074</v>
      </c>
      <c r="M222" s="5" t="s">
        <v>1574</v>
      </c>
      <c r="N222" s="5"/>
      <c r="O222" s="5" t="s">
        <v>1075</v>
      </c>
      <c r="P222" s="5" t="s">
        <v>1037</v>
      </c>
      <c r="Q222" s="24" t="s">
        <v>1033</v>
      </c>
      <c r="R222" s="7">
        <f>VLOOKUP(C222,'Internal Data'!A:G,4,FALSE)</f>
        <v>52</v>
      </c>
      <c r="S222" s="7" t="str">
        <f>VLOOKUP(C222,'Internal Data'!A:G,5,FALSE)</f>
        <v>001</v>
      </c>
      <c r="T222" s="7">
        <f>VLOOKUP(C222,'Internal Data'!A:G,6,FALSE)</f>
        <v>2002</v>
      </c>
      <c r="U222" s="94">
        <f>VLOOKUP(C222,'Internal Data'!A:G,7,FALSE)</f>
        <v>44</v>
      </c>
      <c r="V222" s="92" t="str">
        <f>VLOOKUP(C222,'Direct Energy Data'!B:F,5,FALSE)</f>
        <v>OE-GSD</v>
      </c>
      <c r="W222" s="47" t="str">
        <f>VLOOKUP(V222,'EnergyCAP Data'!K:L,2,FALSE)</f>
        <v>OE Gen Sec DS</v>
      </c>
      <c r="X222" s="48">
        <f>VLOOKUP(F222,'Direct Energy Data'!A:C,3,FALSE)</f>
        <v>64.240000000000009</v>
      </c>
      <c r="Y222" s="48">
        <f>VLOOKUP(C222,'EnergyCAP Data'!A:B,2,FALSE)</f>
        <v>72</v>
      </c>
      <c r="Z222" s="48">
        <f>VLOOKUP(C222,'EnergyCAP Data'!N:O,2,FALSE)</f>
        <v>5</v>
      </c>
      <c r="AA222" s="39"/>
      <c r="AB222" s="39"/>
      <c r="AC222" s="40"/>
      <c r="AD222" s="49">
        <f t="shared" si="9"/>
        <v>1.6438356164383563E-3</v>
      </c>
    </row>
    <row r="223" spans="1:30" x14ac:dyDescent="0.35">
      <c r="A223" s="7">
        <f t="shared" si="10"/>
        <v>1</v>
      </c>
      <c r="B223" s="5" t="s">
        <v>1022</v>
      </c>
      <c r="C223" s="6" t="s">
        <v>661</v>
      </c>
      <c r="D223" s="5" t="s">
        <v>1587</v>
      </c>
      <c r="E223" s="8">
        <v>210000954003</v>
      </c>
      <c r="F223" s="6" t="s">
        <v>662</v>
      </c>
      <c r="G223" s="5" t="s">
        <v>2564</v>
      </c>
      <c r="H223" s="24" t="str">
        <f>VLOOKUP(F223,'Direct Energy Data'!A:E,5,FALSE)</f>
        <v>44138-2212</v>
      </c>
      <c r="I223" s="24" t="s">
        <v>2302</v>
      </c>
      <c r="J223" s="25" t="s">
        <v>1589</v>
      </c>
      <c r="K223" s="26" t="s">
        <v>1073</v>
      </c>
      <c r="L223" s="33" t="s">
        <v>1074</v>
      </c>
      <c r="M223" s="5" t="s">
        <v>1588</v>
      </c>
      <c r="N223" s="5"/>
      <c r="O223" s="5" t="s">
        <v>1075</v>
      </c>
      <c r="P223" s="5" t="s">
        <v>1037</v>
      </c>
      <c r="Q223" s="24" t="s">
        <v>1033</v>
      </c>
      <c r="R223" s="7">
        <f>VLOOKUP(C223,'Internal Data'!A:G,4,FALSE)</f>
        <v>52</v>
      </c>
      <c r="S223" s="7" t="str">
        <f>VLOOKUP(C223,'Internal Data'!A:G,5,FALSE)</f>
        <v>001</v>
      </c>
      <c r="T223" s="7">
        <f>VLOOKUP(C223,'Internal Data'!A:G,6,FALSE)</f>
        <v>2002</v>
      </c>
      <c r="U223" s="94">
        <f>VLOOKUP(C223,'Internal Data'!A:G,7,FALSE)</f>
        <v>44</v>
      </c>
      <c r="V223" s="92" t="str">
        <f>VLOOKUP(C223,'Direct Energy Data'!B:F,5,FALSE)</f>
        <v>CE-GSD</v>
      </c>
      <c r="W223" s="47" t="str">
        <f>VLOOKUP(V223,'EnergyCAP Data'!K:L,2,FALSE)</f>
        <v>CE Gen Sec DS</v>
      </c>
      <c r="X223" s="48">
        <f>VLOOKUP(F223,'Direct Energy Data'!A:C,3,FALSE)</f>
        <v>81.760000000000019</v>
      </c>
      <c r="Y223" s="48">
        <f>VLOOKUP(C223,'EnergyCAP Data'!A:B,2,FALSE)</f>
        <v>72</v>
      </c>
      <c r="Z223" s="48">
        <f>VLOOKUP(C223,'EnergyCAP Data'!N:O,2,FALSE)</f>
        <v>5</v>
      </c>
      <c r="AA223" s="39"/>
      <c r="AB223" s="39"/>
      <c r="AC223" s="40"/>
      <c r="AD223" s="49">
        <f t="shared" si="9"/>
        <v>1.6438356164383563E-3</v>
      </c>
    </row>
    <row r="224" spans="1:30" x14ac:dyDescent="0.35">
      <c r="A224" s="7">
        <f t="shared" si="10"/>
        <v>1</v>
      </c>
      <c r="B224" s="5" t="s">
        <v>1022</v>
      </c>
      <c r="C224" s="6" t="s">
        <v>539</v>
      </c>
      <c r="D224" s="5" t="s">
        <v>1594</v>
      </c>
      <c r="E224" s="8">
        <v>210000957006</v>
      </c>
      <c r="F224" s="6" t="s">
        <v>540</v>
      </c>
      <c r="G224" s="5" t="s">
        <v>2565</v>
      </c>
      <c r="H224" s="24">
        <f>VLOOKUP(F224,'Direct Energy Data'!A:E,5,FALSE)</f>
        <v>44070</v>
      </c>
      <c r="I224" s="24" t="s">
        <v>2302</v>
      </c>
      <c r="J224" s="25" t="s">
        <v>1596</v>
      </c>
      <c r="K224" s="26" t="s">
        <v>1073</v>
      </c>
      <c r="L224" s="33" t="s">
        <v>1074</v>
      </c>
      <c r="M224" s="5" t="s">
        <v>1595</v>
      </c>
      <c r="N224" s="5"/>
      <c r="O224" s="5" t="s">
        <v>1075</v>
      </c>
      <c r="P224" s="5" t="s">
        <v>1037</v>
      </c>
      <c r="Q224" s="24" t="s">
        <v>1033</v>
      </c>
      <c r="R224" s="7">
        <f>VLOOKUP(C224,'Internal Data'!A:G,4,FALSE)</f>
        <v>52</v>
      </c>
      <c r="S224" s="7" t="str">
        <f>VLOOKUP(C224,'Internal Data'!A:G,5,FALSE)</f>
        <v>001</v>
      </c>
      <c r="T224" s="7">
        <f>VLOOKUP(C224,'Internal Data'!A:G,6,FALSE)</f>
        <v>2002</v>
      </c>
      <c r="U224" s="94">
        <f>VLOOKUP(C224,'Internal Data'!A:G,7,FALSE)</f>
        <v>44</v>
      </c>
      <c r="V224" s="92" t="str">
        <f>VLOOKUP(C224,'Direct Energy Data'!B:F,5,FALSE)</f>
        <v>CE-GSD</v>
      </c>
      <c r="W224" s="47" t="str">
        <f>VLOOKUP(V224,'EnergyCAP Data'!K:L,2,FALSE)</f>
        <v>CE Gen Sec DS</v>
      </c>
      <c r="X224" s="48">
        <f>VLOOKUP(F224,'Direct Energy Data'!A:C,3,FALSE)</f>
        <v>64.240000000000009</v>
      </c>
      <c r="Y224" s="48">
        <f>VLOOKUP(C224,'EnergyCAP Data'!A:B,2,FALSE)</f>
        <v>72</v>
      </c>
      <c r="Z224" s="48">
        <f>VLOOKUP(C224,'EnergyCAP Data'!N:O,2,FALSE)</f>
        <v>5</v>
      </c>
      <c r="AA224" s="39"/>
      <c r="AB224" s="39"/>
      <c r="AC224" s="40"/>
      <c r="AD224" s="49">
        <f t="shared" si="9"/>
        <v>1.6438356164383563E-3</v>
      </c>
    </row>
    <row r="225" spans="1:30" x14ac:dyDescent="0.35">
      <c r="A225" s="7">
        <f t="shared" si="10"/>
        <v>1</v>
      </c>
      <c r="B225" s="5" t="s">
        <v>1022</v>
      </c>
      <c r="C225" s="6" t="s">
        <v>812</v>
      </c>
      <c r="D225" s="5" t="s">
        <v>1600</v>
      </c>
      <c r="E225" s="8">
        <v>210000957006</v>
      </c>
      <c r="F225" s="6" t="s">
        <v>813</v>
      </c>
      <c r="G225" s="5" t="s">
        <v>2566</v>
      </c>
      <c r="H225" s="24">
        <f>VLOOKUP(F225,'Direct Energy Data'!A:E,5,FALSE)</f>
        <v>44125</v>
      </c>
      <c r="I225" s="24" t="s">
        <v>2302</v>
      </c>
      <c r="J225" s="25" t="s">
        <v>1602</v>
      </c>
      <c r="K225" s="26" t="s">
        <v>1073</v>
      </c>
      <c r="L225" s="33" t="s">
        <v>1074</v>
      </c>
      <c r="M225" s="5" t="s">
        <v>1601</v>
      </c>
      <c r="N225" s="5"/>
      <c r="O225" s="5" t="s">
        <v>1075</v>
      </c>
      <c r="P225" s="5" t="s">
        <v>1037</v>
      </c>
      <c r="Q225" s="24" t="s">
        <v>1033</v>
      </c>
      <c r="R225" s="7">
        <f>VLOOKUP(C225,'Internal Data'!A:G,4,FALSE)</f>
        <v>52</v>
      </c>
      <c r="S225" s="7" t="str">
        <f>VLOOKUP(C225,'Internal Data'!A:G,5,FALSE)</f>
        <v>001</v>
      </c>
      <c r="T225" s="7">
        <f>VLOOKUP(C225,'Internal Data'!A:G,6,FALSE)</f>
        <v>2002</v>
      </c>
      <c r="U225" s="94">
        <f>VLOOKUP(C225,'Internal Data'!A:G,7,FALSE)</f>
        <v>44</v>
      </c>
      <c r="V225" s="92" t="str">
        <f>VLOOKUP(C225,'Direct Energy Data'!B:F,5,FALSE)</f>
        <v>CE-GSD</v>
      </c>
      <c r="W225" s="47" t="str">
        <f>VLOOKUP(V225,'EnergyCAP Data'!K:L,2,FALSE)</f>
        <v>CE Gen Sec DS</v>
      </c>
      <c r="X225" s="48">
        <f>VLOOKUP(F225,'Direct Energy Data'!A:C,3,FALSE)</f>
        <v>64.240000000000009</v>
      </c>
      <c r="Y225" s="48">
        <f>VLOOKUP(C225,'EnergyCAP Data'!A:B,2,FALSE)</f>
        <v>72</v>
      </c>
      <c r="Z225" s="48">
        <f>VLOOKUP(C225,'EnergyCAP Data'!N:O,2,FALSE)</f>
        <v>5</v>
      </c>
      <c r="AA225" s="39"/>
      <c r="AB225" s="39"/>
      <c r="AC225" s="40"/>
      <c r="AD225" s="49">
        <f t="shared" si="9"/>
        <v>1.6438356164383563E-3</v>
      </c>
    </row>
    <row r="226" spans="1:30" x14ac:dyDescent="0.35">
      <c r="A226" s="7">
        <f t="shared" si="10"/>
        <v>1</v>
      </c>
      <c r="B226" s="5" t="s">
        <v>1022</v>
      </c>
      <c r="C226" s="6" t="s">
        <v>764</v>
      </c>
      <c r="D226" s="5" t="s">
        <v>1609</v>
      </c>
      <c r="E226" s="8">
        <v>210000954003</v>
      </c>
      <c r="F226" s="6" t="s">
        <v>765</v>
      </c>
      <c r="G226" s="5" t="s">
        <v>2567</v>
      </c>
      <c r="H226" s="24" t="str">
        <f>VLOOKUP(F226,'Direct Energy Data'!A:E,5,FALSE)</f>
        <v>44139-4212</v>
      </c>
      <c r="I226" s="24" t="s">
        <v>2302</v>
      </c>
      <c r="J226" s="25" t="s">
        <v>1611</v>
      </c>
      <c r="K226" s="26" t="s">
        <v>1073</v>
      </c>
      <c r="L226" s="33" t="s">
        <v>1074</v>
      </c>
      <c r="M226" s="5" t="s">
        <v>1610</v>
      </c>
      <c r="N226" s="5"/>
      <c r="O226" s="5" t="s">
        <v>1075</v>
      </c>
      <c r="P226" s="5" t="s">
        <v>1037</v>
      </c>
      <c r="Q226" s="24" t="s">
        <v>1033</v>
      </c>
      <c r="R226" s="7">
        <f>VLOOKUP(C226,'Internal Data'!A:G,4,FALSE)</f>
        <v>52</v>
      </c>
      <c r="S226" s="7" t="str">
        <f>VLOOKUP(C226,'Internal Data'!A:G,5,FALSE)</f>
        <v>001</v>
      </c>
      <c r="T226" s="7">
        <f>VLOOKUP(C226,'Internal Data'!A:G,6,FALSE)</f>
        <v>2002</v>
      </c>
      <c r="U226" s="94">
        <f>VLOOKUP(C226,'Internal Data'!A:G,7,FALSE)</f>
        <v>44</v>
      </c>
      <c r="V226" s="92" t="str">
        <f>VLOOKUP(C226,'Direct Energy Data'!B:F,5,FALSE)</f>
        <v>CE-GSD</v>
      </c>
      <c r="W226" s="47" t="str">
        <f>VLOOKUP(V226,'EnergyCAP Data'!K:L,2,FALSE)</f>
        <v>CE Gen Sec DS</v>
      </c>
      <c r="X226" s="48">
        <f>VLOOKUP(F226,'Direct Energy Data'!A:C,3,FALSE)</f>
        <v>70.080000000000013</v>
      </c>
      <c r="Y226" s="48">
        <f>VLOOKUP(C226,'EnergyCAP Data'!A:B,2,FALSE)</f>
        <v>72</v>
      </c>
      <c r="Z226" s="48">
        <f>VLOOKUP(C226,'EnergyCAP Data'!N:O,2,FALSE)</f>
        <v>5</v>
      </c>
      <c r="AA226" s="39"/>
      <c r="AB226" s="39"/>
      <c r="AC226" s="40"/>
      <c r="AD226" s="49">
        <f t="shared" si="9"/>
        <v>1.6438356164383563E-3</v>
      </c>
    </row>
    <row r="227" spans="1:30" x14ac:dyDescent="0.35">
      <c r="A227" s="7">
        <f t="shared" si="10"/>
        <v>1</v>
      </c>
      <c r="B227" s="5" t="s">
        <v>1022</v>
      </c>
      <c r="C227" s="6" t="s">
        <v>841</v>
      </c>
      <c r="D227" s="5" t="s">
        <v>1615</v>
      </c>
      <c r="E227" s="8" t="s">
        <v>1023</v>
      </c>
      <c r="F227" s="6" t="s">
        <v>842</v>
      </c>
      <c r="G227" s="5" t="s">
        <v>2568</v>
      </c>
      <c r="H227" s="24" t="str">
        <f>VLOOKUP(F227,'Direct Energy Data'!A:E,5,FALSE)</f>
        <v>44040-9643</v>
      </c>
      <c r="I227" s="24" t="s">
        <v>2302</v>
      </c>
      <c r="J227" s="25" t="s">
        <v>1617</v>
      </c>
      <c r="K227" s="26" t="s">
        <v>1073</v>
      </c>
      <c r="L227" s="33" t="s">
        <v>1074</v>
      </c>
      <c r="M227" s="5" t="s">
        <v>1616</v>
      </c>
      <c r="N227" s="5"/>
      <c r="O227" s="5" t="s">
        <v>1075</v>
      </c>
      <c r="P227" s="5" t="s">
        <v>1037</v>
      </c>
      <c r="Q227" s="24" t="s">
        <v>1033</v>
      </c>
      <c r="R227" s="7">
        <f>VLOOKUP(C227,'Internal Data'!A:G,4,FALSE)</f>
        <v>52</v>
      </c>
      <c r="S227" s="7" t="str">
        <f>VLOOKUP(C227,'Internal Data'!A:G,5,FALSE)</f>
        <v>001</v>
      </c>
      <c r="T227" s="7">
        <f>VLOOKUP(C227,'Internal Data'!A:G,6,FALSE)</f>
        <v>2002</v>
      </c>
      <c r="U227" s="94">
        <f>VLOOKUP(C227,'Internal Data'!A:G,7,FALSE)</f>
        <v>44</v>
      </c>
      <c r="V227" s="92" t="str">
        <f>VLOOKUP(C227,'Direct Energy Data'!B:F,5,FALSE)</f>
        <v>CE-GSD</v>
      </c>
      <c r="W227" s="47" t="str">
        <f>VLOOKUP(V227,'EnergyCAP Data'!K:L,2,FALSE)</f>
        <v>CE Gen Sec DS</v>
      </c>
      <c r="X227" s="48">
        <f>VLOOKUP(F227,'Direct Energy Data'!A:C,3,FALSE)</f>
        <v>64.240000000000009</v>
      </c>
      <c r="Y227" s="48">
        <f>VLOOKUP(C227,'EnergyCAP Data'!A:B,2,FALSE)</f>
        <v>72</v>
      </c>
      <c r="Z227" s="48">
        <f>VLOOKUP(C227,'EnergyCAP Data'!N:O,2,FALSE)</f>
        <v>5</v>
      </c>
      <c r="AA227" s="39"/>
      <c r="AB227" s="39"/>
      <c r="AC227" s="40"/>
      <c r="AD227" s="49">
        <f t="shared" si="9"/>
        <v>1.6438356164383563E-3</v>
      </c>
    </row>
    <row r="228" spans="1:30" x14ac:dyDescent="0.35">
      <c r="A228" s="7">
        <f t="shared" si="10"/>
        <v>1</v>
      </c>
      <c r="B228" s="5" t="s">
        <v>1022</v>
      </c>
      <c r="C228" s="6" t="s">
        <v>372</v>
      </c>
      <c r="D228" s="5" t="s">
        <v>1625</v>
      </c>
      <c r="E228" s="8">
        <v>210000954003</v>
      </c>
      <c r="F228" s="6" t="s">
        <v>374</v>
      </c>
      <c r="G228" s="5" t="s">
        <v>2569</v>
      </c>
      <c r="H228" s="24">
        <f>VLOOKUP(F228,'Direct Energy Data'!A:E,5,FALSE)</f>
        <v>44116</v>
      </c>
      <c r="I228" s="24" t="s">
        <v>2302</v>
      </c>
      <c r="J228" s="25" t="s">
        <v>1627</v>
      </c>
      <c r="K228" s="26" t="s">
        <v>1073</v>
      </c>
      <c r="L228" s="33" t="s">
        <v>1074</v>
      </c>
      <c r="M228" s="5" t="s">
        <v>1626</v>
      </c>
      <c r="N228" s="5"/>
      <c r="O228" s="5" t="s">
        <v>1075</v>
      </c>
      <c r="P228" s="5" t="s">
        <v>1037</v>
      </c>
      <c r="Q228" s="24" t="s">
        <v>1033</v>
      </c>
      <c r="R228" s="7">
        <f>VLOOKUP(C228,'Internal Data'!A:G,4,FALSE)</f>
        <v>52</v>
      </c>
      <c r="S228" s="7" t="str">
        <f>VLOOKUP(C228,'Internal Data'!A:G,5,FALSE)</f>
        <v>001</v>
      </c>
      <c r="T228" s="7">
        <f>VLOOKUP(C228,'Internal Data'!A:G,6,FALSE)</f>
        <v>2002</v>
      </c>
      <c r="U228" s="94">
        <f>VLOOKUP(C228,'Internal Data'!A:G,7,FALSE)</f>
        <v>44</v>
      </c>
      <c r="V228" s="92" t="str">
        <f>VLOOKUP(C228,'Direct Energy Data'!B:F,5,FALSE)</f>
        <v>CE-GSD</v>
      </c>
      <c r="W228" s="47" t="str">
        <f>VLOOKUP(V228,'EnergyCAP Data'!K:L,2,FALSE)</f>
        <v>CE Gen Sec DS</v>
      </c>
      <c r="X228" s="48">
        <f>VLOOKUP(F228,'Direct Energy Data'!A:C,3,FALSE)</f>
        <v>84</v>
      </c>
      <c r="Y228" s="48">
        <f>VLOOKUP(C228,'EnergyCAP Data'!A:B,2,FALSE)</f>
        <v>72</v>
      </c>
      <c r="Z228" s="48">
        <f>VLOOKUP(C228,'EnergyCAP Data'!N:O,2,FALSE)</f>
        <v>5</v>
      </c>
      <c r="AA228" s="39"/>
      <c r="AB228" s="39"/>
      <c r="AC228" s="40"/>
      <c r="AD228" s="49">
        <f t="shared" si="9"/>
        <v>1.6438356164383563E-3</v>
      </c>
    </row>
    <row r="229" spans="1:30" x14ac:dyDescent="0.35">
      <c r="A229" s="7">
        <f t="shared" si="10"/>
        <v>1</v>
      </c>
      <c r="B229" s="5" t="s">
        <v>1022</v>
      </c>
      <c r="C229" s="6" t="s">
        <v>477</v>
      </c>
      <c r="D229" s="5" t="s">
        <v>1633</v>
      </c>
      <c r="E229" s="8">
        <v>210000954003</v>
      </c>
      <c r="F229" s="6" t="s">
        <v>478</v>
      </c>
      <c r="G229" s="5" t="s">
        <v>2570</v>
      </c>
      <c r="H229" s="24">
        <f>VLOOKUP(F229,'Direct Energy Data'!A:E,5,FALSE)</f>
        <v>44122</v>
      </c>
      <c r="I229" s="24" t="s">
        <v>2302</v>
      </c>
      <c r="J229" s="25" t="s">
        <v>1635</v>
      </c>
      <c r="K229" s="26" t="s">
        <v>1073</v>
      </c>
      <c r="L229" s="33" t="s">
        <v>1074</v>
      </c>
      <c r="M229" s="5" t="s">
        <v>1634</v>
      </c>
      <c r="N229" s="5"/>
      <c r="O229" s="5" t="s">
        <v>1075</v>
      </c>
      <c r="P229" s="5" t="s">
        <v>1037</v>
      </c>
      <c r="Q229" s="24" t="s">
        <v>1033</v>
      </c>
      <c r="R229" s="7">
        <f>VLOOKUP(C229,'Internal Data'!A:G,4,FALSE)</f>
        <v>52</v>
      </c>
      <c r="S229" s="7" t="str">
        <f>VLOOKUP(C229,'Internal Data'!A:G,5,FALSE)</f>
        <v>001</v>
      </c>
      <c r="T229" s="7">
        <f>VLOOKUP(C229,'Internal Data'!A:G,6,FALSE)</f>
        <v>2002</v>
      </c>
      <c r="U229" s="94">
        <f>VLOOKUP(C229,'Internal Data'!A:G,7,FALSE)</f>
        <v>44</v>
      </c>
      <c r="V229" s="92" t="str">
        <f>VLOOKUP(C229,'Direct Energy Data'!B:F,5,FALSE)</f>
        <v>CE-GSD</v>
      </c>
      <c r="W229" s="47" t="str">
        <f>VLOOKUP(V229,'EnergyCAP Data'!K:L,2,FALSE)</f>
        <v>CE Gen Sec DS</v>
      </c>
      <c r="X229" s="48">
        <f>VLOOKUP(F229,'Direct Energy Data'!A:C,3,FALSE)</f>
        <v>70.080000000000013</v>
      </c>
      <c r="Y229" s="48">
        <f>VLOOKUP(C229,'EnergyCAP Data'!A:B,2,FALSE)</f>
        <v>72</v>
      </c>
      <c r="Z229" s="48">
        <f>VLOOKUP(C229,'EnergyCAP Data'!N:O,2,FALSE)</f>
        <v>5</v>
      </c>
      <c r="AA229" s="39"/>
      <c r="AB229" s="39"/>
      <c r="AC229" s="40"/>
      <c r="AD229" s="49">
        <f t="shared" si="9"/>
        <v>1.6438356164383563E-3</v>
      </c>
    </row>
    <row r="230" spans="1:30" x14ac:dyDescent="0.35">
      <c r="A230" s="7">
        <f t="shared" si="10"/>
        <v>1</v>
      </c>
      <c r="B230" s="5" t="s">
        <v>1022</v>
      </c>
      <c r="C230" s="6" t="s">
        <v>479</v>
      </c>
      <c r="D230" s="5" t="s">
        <v>1636</v>
      </c>
      <c r="E230" s="8">
        <v>210000954003</v>
      </c>
      <c r="F230" s="6" t="s">
        <v>480</v>
      </c>
      <c r="G230" s="5" t="s">
        <v>2571</v>
      </c>
      <c r="H230" s="24">
        <f>VLOOKUP(F230,'Direct Energy Data'!A:E,5,FALSE)</f>
        <v>44140</v>
      </c>
      <c r="I230" s="24" t="s">
        <v>2302</v>
      </c>
      <c r="J230" s="25" t="s">
        <v>1637</v>
      </c>
      <c r="K230" s="26" t="s">
        <v>1073</v>
      </c>
      <c r="L230" s="33" t="s">
        <v>1074</v>
      </c>
      <c r="M230" s="5" t="s">
        <v>1638</v>
      </c>
      <c r="N230" s="5"/>
      <c r="O230" s="5" t="s">
        <v>1075</v>
      </c>
      <c r="P230" s="5" t="s">
        <v>1037</v>
      </c>
      <c r="Q230" s="24" t="s">
        <v>1033</v>
      </c>
      <c r="R230" s="7">
        <f>VLOOKUP(C230,'Internal Data'!A:G,4,FALSE)</f>
        <v>52</v>
      </c>
      <c r="S230" s="7" t="str">
        <f>VLOOKUP(C230,'Internal Data'!A:G,5,FALSE)</f>
        <v>001</v>
      </c>
      <c r="T230" s="7">
        <f>VLOOKUP(C230,'Internal Data'!A:G,6,FALSE)</f>
        <v>2002</v>
      </c>
      <c r="U230" s="94">
        <f>VLOOKUP(C230,'Internal Data'!A:G,7,FALSE)</f>
        <v>44</v>
      </c>
      <c r="V230" s="92" t="str">
        <f>VLOOKUP(C230,'Direct Energy Data'!B:F,5,FALSE)</f>
        <v>CE-GSD</v>
      </c>
      <c r="W230" s="47" t="str">
        <f>VLOOKUP(V230,'EnergyCAP Data'!K:L,2,FALSE)</f>
        <v>CE Gen Sec DS</v>
      </c>
      <c r="X230" s="48">
        <f>VLOOKUP(F230,'Direct Energy Data'!A:C,3,FALSE)</f>
        <v>70.080000000000013</v>
      </c>
      <c r="Y230" s="48">
        <f>VLOOKUP(C230,'EnergyCAP Data'!A:B,2,FALSE)</f>
        <v>72</v>
      </c>
      <c r="Z230" s="48">
        <f>VLOOKUP(C230,'EnergyCAP Data'!N:O,2,FALSE)</f>
        <v>5</v>
      </c>
      <c r="AA230" s="39"/>
      <c r="AB230" s="39"/>
      <c r="AC230" s="40"/>
      <c r="AD230" s="49">
        <f t="shared" si="9"/>
        <v>1.6438356164383563E-3</v>
      </c>
    </row>
    <row r="231" spans="1:30" x14ac:dyDescent="0.35">
      <c r="A231" s="7">
        <f t="shared" si="10"/>
        <v>1</v>
      </c>
      <c r="B231" s="5" t="s">
        <v>1022</v>
      </c>
      <c r="C231" s="6" t="s">
        <v>587</v>
      </c>
      <c r="D231" s="5" t="s">
        <v>1639</v>
      </c>
      <c r="E231" s="8">
        <v>210000954003</v>
      </c>
      <c r="F231" s="6" t="s">
        <v>588</v>
      </c>
      <c r="G231" s="5" t="s">
        <v>2572</v>
      </c>
      <c r="H231" s="24">
        <f>VLOOKUP(F231,'Direct Energy Data'!A:E,5,FALSE)</f>
        <v>44122</v>
      </c>
      <c r="I231" s="24" t="s">
        <v>2302</v>
      </c>
      <c r="J231" s="25" t="s">
        <v>1641</v>
      </c>
      <c r="K231" s="26" t="s">
        <v>1073</v>
      </c>
      <c r="L231" s="33" t="s">
        <v>1074</v>
      </c>
      <c r="M231" s="5" t="s">
        <v>1640</v>
      </c>
      <c r="N231" s="5"/>
      <c r="O231" s="5" t="s">
        <v>1075</v>
      </c>
      <c r="P231" s="5" t="s">
        <v>1037</v>
      </c>
      <c r="Q231" s="24" t="s">
        <v>1033</v>
      </c>
      <c r="R231" s="7">
        <f>VLOOKUP(C231,'Internal Data'!A:G,4,FALSE)</f>
        <v>52</v>
      </c>
      <c r="S231" s="7" t="str">
        <f>VLOOKUP(C231,'Internal Data'!A:G,5,FALSE)</f>
        <v>001</v>
      </c>
      <c r="T231" s="7">
        <f>VLOOKUP(C231,'Internal Data'!A:G,6,FALSE)</f>
        <v>2002</v>
      </c>
      <c r="U231" s="94">
        <f>VLOOKUP(C231,'Internal Data'!A:G,7,FALSE)</f>
        <v>44</v>
      </c>
      <c r="V231" s="92" t="str">
        <f>VLOOKUP(C231,'Direct Energy Data'!B:F,5,FALSE)</f>
        <v>CE-GSD</v>
      </c>
      <c r="W231" s="47" t="str">
        <f>VLOOKUP(V231,'EnergyCAP Data'!K:L,2,FALSE)</f>
        <v>CE Gen Sec DS</v>
      </c>
      <c r="X231" s="48">
        <f>VLOOKUP(F231,'Direct Energy Data'!A:C,3,FALSE)</f>
        <v>70.080000000000013</v>
      </c>
      <c r="Y231" s="48">
        <f>VLOOKUP(C231,'EnergyCAP Data'!A:B,2,FALSE)</f>
        <v>72</v>
      </c>
      <c r="Z231" s="48">
        <f>VLOOKUP(C231,'EnergyCAP Data'!N:O,2,FALSE)</f>
        <v>5</v>
      </c>
      <c r="AA231" s="39"/>
      <c r="AB231" s="39"/>
      <c r="AC231" s="40"/>
      <c r="AD231" s="49">
        <f t="shared" si="9"/>
        <v>1.6438356164383563E-3</v>
      </c>
    </row>
    <row r="232" spans="1:30" x14ac:dyDescent="0.35">
      <c r="A232" s="7">
        <f t="shared" si="10"/>
        <v>1</v>
      </c>
      <c r="B232" s="5" t="s">
        <v>1022</v>
      </c>
      <c r="C232" s="6" t="s">
        <v>599</v>
      </c>
      <c r="D232" s="5" t="s">
        <v>1642</v>
      </c>
      <c r="E232" s="8">
        <v>210000954003</v>
      </c>
      <c r="F232" s="6" t="s">
        <v>600</v>
      </c>
      <c r="G232" s="5" t="s">
        <v>2573</v>
      </c>
      <c r="H232" s="24">
        <f>VLOOKUP(F232,'Direct Energy Data'!A:E,5,FALSE)</f>
        <v>44146</v>
      </c>
      <c r="I232" s="24" t="s">
        <v>2302</v>
      </c>
      <c r="J232" s="25" t="s">
        <v>1644</v>
      </c>
      <c r="K232" s="26" t="s">
        <v>1073</v>
      </c>
      <c r="L232" s="33" t="s">
        <v>1074</v>
      </c>
      <c r="M232" s="5" t="s">
        <v>1643</v>
      </c>
      <c r="N232" s="5"/>
      <c r="O232" s="5" t="s">
        <v>1075</v>
      </c>
      <c r="P232" s="5" t="s">
        <v>1037</v>
      </c>
      <c r="Q232" s="24" t="s">
        <v>1033</v>
      </c>
      <c r="R232" s="7">
        <f>VLOOKUP(C232,'Internal Data'!A:G,4,FALSE)</f>
        <v>52</v>
      </c>
      <c r="S232" s="7" t="str">
        <f>VLOOKUP(C232,'Internal Data'!A:G,5,FALSE)</f>
        <v>001</v>
      </c>
      <c r="T232" s="7">
        <f>VLOOKUP(C232,'Internal Data'!A:G,6,FALSE)</f>
        <v>2002</v>
      </c>
      <c r="U232" s="94">
        <f>VLOOKUP(C232,'Internal Data'!A:G,7,FALSE)</f>
        <v>44</v>
      </c>
      <c r="V232" s="92" t="str">
        <f>VLOOKUP(C232,'Direct Energy Data'!B:F,5,FALSE)</f>
        <v>CE-GSD</v>
      </c>
      <c r="W232" s="47" t="str">
        <f>VLOOKUP(V232,'EnergyCAP Data'!K:L,2,FALSE)</f>
        <v>CE Gen Sec DS</v>
      </c>
      <c r="X232" s="48">
        <f>VLOOKUP(F232,'Direct Energy Data'!A:C,3,FALSE)</f>
        <v>70.080000000000013</v>
      </c>
      <c r="Y232" s="48">
        <f>VLOOKUP(C232,'EnergyCAP Data'!A:B,2,FALSE)</f>
        <v>72</v>
      </c>
      <c r="Z232" s="48">
        <f>VLOOKUP(C232,'EnergyCAP Data'!N:O,2,FALSE)</f>
        <v>5</v>
      </c>
      <c r="AA232" s="39"/>
      <c r="AB232" s="39"/>
      <c r="AC232" s="40"/>
      <c r="AD232" s="49">
        <f t="shared" si="9"/>
        <v>1.6438356164383563E-3</v>
      </c>
    </row>
    <row r="233" spans="1:30" x14ac:dyDescent="0.35">
      <c r="A233" s="7">
        <f t="shared" si="10"/>
        <v>1</v>
      </c>
      <c r="B233" s="5" t="s">
        <v>1022</v>
      </c>
      <c r="C233" s="6" t="s">
        <v>601</v>
      </c>
      <c r="D233" s="5" t="s">
        <v>1645</v>
      </c>
      <c r="E233" s="8">
        <v>210000954003</v>
      </c>
      <c r="F233" s="6" t="s">
        <v>602</v>
      </c>
      <c r="G233" s="5" t="s">
        <v>2574</v>
      </c>
      <c r="H233" s="24">
        <f>VLOOKUP(F233,'Direct Energy Data'!A:E,5,FALSE)</f>
        <v>44134</v>
      </c>
      <c r="I233" s="24" t="s">
        <v>2302</v>
      </c>
      <c r="J233" s="25" t="s">
        <v>1647</v>
      </c>
      <c r="K233" s="26" t="s">
        <v>1073</v>
      </c>
      <c r="L233" s="33" t="s">
        <v>1074</v>
      </c>
      <c r="M233" s="5" t="s">
        <v>1646</v>
      </c>
      <c r="N233" s="5"/>
      <c r="O233" s="5" t="s">
        <v>1075</v>
      </c>
      <c r="P233" s="5" t="s">
        <v>1037</v>
      </c>
      <c r="Q233" s="24" t="s">
        <v>1033</v>
      </c>
      <c r="R233" s="7">
        <f>VLOOKUP(C233,'Internal Data'!A:G,4,FALSE)</f>
        <v>52</v>
      </c>
      <c r="S233" s="7" t="str">
        <f>VLOOKUP(C233,'Internal Data'!A:G,5,FALSE)</f>
        <v>001</v>
      </c>
      <c r="T233" s="7">
        <f>VLOOKUP(C233,'Internal Data'!A:G,6,FALSE)</f>
        <v>2002</v>
      </c>
      <c r="U233" s="94">
        <f>VLOOKUP(C233,'Internal Data'!A:G,7,FALSE)</f>
        <v>44</v>
      </c>
      <c r="V233" s="92" t="str">
        <f>VLOOKUP(C233,'Direct Energy Data'!B:F,5,FALSE)</f>
        <v>CE-GSD</v>
      </c>
      <c r="W233" s="47" t="str">
        <f>VLOOKUP(V233,'EnergyCAP Data'!K:L,2,FALSE)</f>
        <v>CE Gen Sec DS</v>
      </c>
      <c r="X233" s="48">
        <f>VLOOKUP(F233,'Direct Energy Data'!A:C,3,FALSE)</f>
        <v>64.240000000000009</v>
      </c>
      <c r="Y233" s="48">
        <f>VLOOKUP(C233,'EnergyCAP Data'!A:B,2,FALSE)</f>
        <v>72</v>
      </c>
      <c r="Z233" s="48">
        <f>VLOOKUP(C233,'EnergyCAP Data'!N:O,2,FALSE)</f>
        <v>5</v>
      </c>
      <c r="AA233" s="39"/>
      <c r="AB233" s="39"/>
      <c r="AC233" s="40"/>
      <c r="AD233" s="49">
        <f t="shared" si="9"/>
        <v>1.6438356164383563E-3</v>
      </c>
    </row>
    <row r="234" spans="1:30" x14ac:dyDescent="0.35">
      <c r="A234" s="7">
        <f t="shared" si="10"/>
        <v>1</v>
      </c>
      <c r="B234" s="5" t="s">
        <v>1022</v>
      </c>
      <c r="C234" s="6" t="s">
        <v>629</v>
      </c>
      <c r="D234" s="5" t="s">
        <v>1648</v>
      </c>
      <c r="E234" s="8">
        <v>210000954003</v>
      </c>
      <c r="F234" s="6" t="s">
        <v>630</v>
      </c>
      <c r="G234" s="5" t="s">
        <v>2575</v>
      </c>
      <c r="H234" s="24">
        <f>VLOOKUP(F234,'Direct Energy Data'!A:E,5,FALSE)</f>
        <v>44124</v>
      </c>
      <c r="I234" s="24" t="s">
        <v>2302</v>
      </c>
      <c r="J234" s="25" t="s">
        <v>1650</v>
      </c>
      <c r="K234" s="26" t="s">
        <v>1073</v>
      </c>
      <c r="L234" s="33" t="s">
        <v>1074</v>
      </c>
      <c r="M234" s="5" t="s">
        <v>1649</v>
      </c>
      <c r="N234" s="5"/>
      <c r="O234" s="5" t="s">
        <v>1075</v>
      </c>
      <c r="P234" s="5" t="s">
        <v>1037</v>
      </c>
      <c r="Q234" s="24" t="s">
        <v>1033</v>
      </c>
      <c r="R234" s="7">
        <f>VLOOKUP(C234,'Internal Data'!A:G,4,FALSE)</f>
        <v>52</v>
      </c>
      <c r="S234" s="7" t="str">
        <f>VLOOKUP(C234,'Internal Data'!A:G,5,FALSE)</f>
        <v>001</v>
      </c>
      <c r="T234" s="7">
        <f>VLOOKUP(C234,'Internal Data'!A:G,6,FALSE)</f>
        <v>2002</v>
      </c>
      <c r="U234" s="94">
        <f>VLOOKUP(C234,'Internal Data'!A:G,7,FALSE)</f>
        <v>44</v>
      </c>
      <c r="V234" s="92" t="str">
        <f>VLOOKUP(C234,'Direct Energy Data'!B:F,5,FALSE)</f>
        <v>CE-GSD</v>
      </c>
      <c r="W234" s="47" t="str">
        <f>VLOOKUP(V234,'EnergyCAP Data'!K:L,2,FALSE)</f>
        <v>CE Gen Sec DS</v>
      </c>
      <c r="X234" s="48">
        <f>VLOOKUP(F234,'Direct Energy Data'!A:C,3,FALSE)</f>
        <v>64.240000000000009</v>
      </c>
      <c r="Y234" s="48">
        <f>VLOOKUP(C234,'EnergyCAP Data'!A:B,2,FALSE)</f>
        <v>72</v>
      </c>
      <c r="Z234" s="48">
        <f>VLOOKUP(C234,'EnergyCAP Data'!N:O,2,FALSE)</f>
        <v>5</v>
      </c>
      <c r="AA234" s="39"/>
      <c r="AB234" s="39"/>
      <c r="AC234" s="40"/>
      <c r="AD234" s="49">
        <f t="shared" si="9"/>
        <v>1.6438356164383563E-3</v>
      </c>
    </row>
    <row r="235" spans="1:30" x14ac:dyDescent="0.35">
      <c r="A235" s="7">
        <f t="shared" si="10"/>
        <v>1</v>
      </c>
      <c r="B235" s="5" t="s">
        <v>1022</v>
      </c>
      <c r="C235" s="6" t="s">
        <v>665</v>
      </c>
      <c r="D235" s="5" t="s">
        <v>1651</v>
      </c>
      <c r="E235" s="8">
        <v>210000954003</v>
      </c>
      <c r="F235" s="6" t="s">
        <v>666</v>
      </c>
      <c r="G235" s="5" t="s">
        <v>2576</v>
      </c>
      <c r="H235" s="24" t="str">
        <f>VLOOKUP(F235,'Direct Energy Data'!A:E,5,FALSE)</f>
        <v>44121-2925</v>
      </c>
      <c r="I235" s="24" t="s">
        <v>2302</v>
      </c>
      <c r="J235" s="25" t="s">
        <v>1653</v>
      </c>
      <c r="K235" s="26" t="s">
        <v>1073</v>
      </c>
      <c r="L235" s="33" t="s">
        <v>1074</v>
      </c>
      <c r="M235" s="5" t="s">
        <v>1652</v>
      </c>
      <c r="N235" s="5"/>
      <c r="O235" s="5" t="s">
        <v>1075</v>
      </c>
      <c r="P235" s="5" t="s">
        <v>1037</v>
      </c>
      <c r="Q235" s="24" t="s">
        <v>1033</v>
      </c>
      <c r="R235" s="7">
        <f>VLOOKUP(C235,'Internal Data'!A:G,4,FALSE)</f>
        <v>52</v>
      </c>
      <c r="S235" s="7" t="str">
        <f>VLOOKUP(C235,'Internal Data'!A:G,5,FALSE)</f>
        <v>001</v>
      </c>
      <c r="T235" s="7">
        <f>VLOOKUP(C235,'Internal Data'!A:G,6,FALSE)</f>
        <v>2002</v>
      </c>
      <c r="U235" s="94">
        <f>VLOOKUP(C235,'Internal Data'!A:G,7,FALSE)</f>
        <v>44</v>
      </c>
      <c r="V235" s="92" t="str">
        <f>VLOOKUP(C235,'Direct Energy Data'!B:F,5,FALSE)</f>
        <v>CE-GSD</v>
      </c>
      <c r="W235" s="47" t="str">
        <f>VLOOKUP(V235,'EnergyCAP Data'!K:L,2,FALSE)</f>
        <v>CE Gen Sec DS</v>
      </c>
      <c r="X235" s="48">
        <f>VLOOKUP(F235,'Direct Energy Data'!A:C,3,FALSE)</f>
        <v>70.080000000000013</v>
      </c>
      <c r="Y235" s="48">
        <f>VLOOKUP(C235,'EnergyCAP Data'!A:B,2,FALSE)</f>
        <v>72</v>
      </c>
      <c r="Z235" s="48">
        <f>VLOOKUP(C235,'EnergyCAP Data'!N:O,2,FALSE)</f>
        <v>5</v>
      </c>
      <c r="AA235" s="39"/>
      <c r="AB235" s="39"/>
      <c r="AC235" s="40"/>
      <c r="AD235" s="49">
        <f t="shared" si="9"/>
        <v>1.6438356164383563E-3</v>
      </c>
    </row>
    <row r="236" spans="1:30" x14ac:dyDescent="0.35">
      <c r="A236" s="7">
        <f t="shared" si="10"/>
        <v>1</v>
      </c>
      <c r="B236" s="5" t="s">
        <v>1022</v>
      </c>
      <c r="C236" s="6" t="s">
        <v>685</v>
      </c>
      <c r="D236" s="5" t="s">
        <v>1658</v>
      </c>
      <c r="E236" s="8">
        <v>210000954003</v>
      </c>
      <c r="F236" s="6" t="s">
        <v>686</v>
      </c>
      <c r="G236" s="5" t="s">
        <v>2577</v>
      </c>
      <c r="H236" s="24" t="str">
        <f>VLOOKUP(F236,'Direct Energy Data'!A:E,5,FALSE)</f>
        <v>44143-1537</v>
      </c>
      <c r="I236" s="24" t="s">
        <v>2302</v>
      </c>
      <c r="J236" s="25" t="s">
        <v>1660</v>
      </c>
      <c r="K236" s="26" t="s">
        <v>1073</v>
      </c>
      <c r="L236" s="33" t="s">
        <v>1074</v>
      </c>
      <c r="M236" s="5" t="s">
        <v>1659</v>
      </c>
      <c r="N236" s="5"/>
      <c r="O236" s="5" t="s">
        <v>1075</v>
      </c>
      <c r="P236" s="5" t="s">
        <v>1037</v>
      </c>
      <c r="Q236" s="24" t="s">
        <v>1033</v>
      </c>
      <c r="R236" s="7">
        <f>VLOOKUP(C236,'Internal Data'!A:G,4,FALSE)</f>
        <v>52</v>
      </c>
      <c r="S236" s="7" t="str">
        <f>VLOOKUP(C236,'Internal Data'!A:G,5,FALSE)</f>
        <v>001</v>
      </c>
      <c r="T236" s="7">
        <f>VLOOKUP(C236,'Internal Data'!A:G,6,FALSE)</f>
        <v>2002</v>
      </c>
      <c r="U236" s="94">
        <f>VLOOKUP(C236,'Internal Data'!A:G,7,FALSE)</f>
        <v>44</v>
      </c>
      <c r="V236" s="92" t="str">
        <f>VLOOKUP(C236,'Direct Energy Data'!B:F,5,FALSE)</f>
        <v>CE-GSD</v>
      </c>
      <c r="W236" s="47" t="str">
        <f>VLOOKUP(V236,'EnergyCAP Data'!K:L,2,FALSE)</f>
        <v>CE Gen Sec DS</v>
      </c>
      <c r="X236" s="48">
        <f>VLOOKUP(F236,'Direct Energy Data'!A:C,3,FALSE)</f>
        <v>64.240000000000009</v>
      </c>
      <c r="Y236" s="48">
        <f>VLOOKUP(C236,'EnergyCAP Data'!A:B,2,FALSE)</f>
        <v>72</v>
      </c>
      <c r="Z236" s="48">
        <f>VLOOKUP(C236,'EnergyCAP Data'!N:O,2,FALSE)</f>
        <v>5</v>
      </c>
      <c r="AA236" s="39"/>
      <c r="AB236" s="39"/>
      <c r="AC236" s="40"/>
      <c r="AD236" s="49">
        <f t="shared" si="9"/>
        <v>1.6438356164383563E-3</v>
      </c>
    </row>
    <row r="237" spans="1:30" x14ac:dyDescent="0.35">
      <c r="A237" s="7">
        <f t="shared" si="10"/>
        <v>1</v>
      </c>
      <c r="B237" s="5" t="s">
        <v>1022</v>
      </c>
      <c r="C237" s="6" t="s">
        <v>728</v>
      </c>
      <c r="D237" s="5" t="s">
        <v>1661</v>
      </c>
      <c r="E237" s="8">
        <v>210000954003</v>
      </c>
      <c r="F237" s="6" t="s">
        <v>729</v>
      </c>
      <c r="G237" s="5" t="s">
        <v>2578</v>
      </c>
      <c r="H237" s="24" t="str">
        <f>VLOOKUP(F237,'Direct Energy Data'!A:E,5,FALSE)</f>
        <v>44139-5903</v>
      </c>
      <c r="I237" s="24" t="s">
        <v>2302</v>
      </c>
      <c r="J237" s="25" t="s">
        <v>1663</v>
      </c>
      <c r="K237" s="26" t="s">
        <v>1073</v>
      </c>
      <c r="L237" s="33" t="s">
        <v>1074</v>
      </c>
      <c r="M237" s="5" t="s">
        <v>1662</v>
      </c>
      <c r="N237" s="5"/>
      <c r="O237" s="5" t="s">
        <v>1075</v>
      </c>
      <c r="P237" s="5" t="s">
        <v>1037</v>
      </c>
      <c r="Q237" s="24" t="s">
        <v>1033</v>
      </c>
      <c r="R237" s="7">
        <f>VLOOKUP(C237,'Internal Data'!A:G,4,FALSE)</f>
        <v>52</v>
      </c>
      <c r="S237" s="7" t="str">
        <f>VLOOKUP(C237,'Internal Data'!A:G,5,FALSE)</f>
        <v>001</v>
      </c>
      <c r="T237" s="7">
        <f>VLOOKUP(C237,'Internal Data'!A:G,6,FALSE)</f>
        <v>2002</v>
      </c>
      <c r="U237" s="94">
        <f>VLOOKUP(C237,'Internal Data'!A:G,7,FALSE)</f>
        <v>44</v>
      </c>
      <c r="V237" s="92" t="str">
        <f>VLOOKUP(C237,'Direct Energy Data'!B:F,5,FALSE)</f>
        <v>CE-GSD</v>
      </c>
      <c r="W237" s="47" t="str">
        <f>VLOOKUP(V237,'EnergyCAP Data'!K:L,2,FALSE)</f>
        <v>CE Gen Sec DS</v>
      </c>
      <c r="X237" s="48">
        <f>VLOOKUP(F237,'Direct Energy Data'!A:C,3,FALSE)</f>
        <v>70.080000000000013</v>
      </c>
      <c r="Y237" s="48">
        <f>VLOOKUP(C237,'EnergyCAP Data'!A:B,2,FALSE)</f>
        <v>72</v>
      </c>
      <c r="Z237" s="48">
        <f>VLOOKUP(C237,'EnergyCAP Data'!N:O,2,FALSE)</f>
        <v>5</v>
      </c>
      <c r="AA237" s="39"/>
      <c r="AB237" s="39"/>
      <c r="AC237" s="40"/>
      <c r="AD237" s="49">
        <f t="shared" si="9"/>
        <v>1.6438356164383563E-3</v>
      </c>
    </row>
    <row r="238" spans="1:30" x14ac:dyDescent="0.35">
      <c r="A238" s="7">
        <f t="shared" si="10"/>
        <v>1</v>
      </c>
      <c r="B238" s="5" t="s">
        <v>1022</v>
      </c>
      <c r="C238" s="6" t="s">
        <v>730</v>
      </c>
      <c r="D238" s="5" t="s">
        <v>1664</v>
      </c>
      <c r="E238" s="8">
        <v>210000954003</v>
      </c>
      <c r="F238" s="6" t="s">
        <v>731</v>
      </c>
      <c r="G238" s="5" t="s">
        <v>2579</v>
      </c>
      <c r="H238" s="24">
        <f>VLOOKUP(F238,'Direct Energy Data'!A:E,5,FALSE)</f>
        <v>44149</v>
      </c>
      <c r="I238" s="24" t="s">
        <v>2302</v>
      </c>
      <c r="J238" s="25" t="s">
        <v>1666</v>
      </c>
      <c r="K238" s="26" t="s">
        <v>1073</v>
      </c>
      <c r="L238" s="33" t="s">
        <v>1074</v>
      </c>
      <c r="M238" s="5" t="s">
        <v>1665</v>
      </c>
      <c r="N238" s="5"/>
      <c r="O238" s="5" t="s">
        <v>1075</v>
      </c>
      <c r="P238" s="5" t="s">
        <v>1037</v>
      </c>
      <c r="Q238" s="24" t="s">
        <v>1033</v>
      </c>
      <c r="R238" s="7">
        <f>VLOOKUP(C238,'Internal Data'!A:G,4,FALSE)</f>
        <v>52</v>
      </c>
      <c r="S238" s="7" t="str">
        <f>VLOOKUP(C238,'Internal Data'!A:G,5,FALSE)</f>
        <v>001</v>
      </c>
      <c r="T238" s="7">
        <f>VLOOKUP(C238,'Internal Data'!A:G,6,FALSE)</f>
        <v>2002</v>
      </c>
      <c r="U238" s="94">
        <f>VLOOKUP(C238,'Internal Data'!A:G,7,FALSE)</f>
        <v>44</v>
      </c>
      <c r="V238" s="92" t="str">
        <f>VLOOKUP(C238,'Direct Energy Data'!B:F,5,FALSE)</f>
        <v>CE-GSD</v>
      </c>
      <c r="W238" s="47" t="str">
        <f>VLOOKUP(V238,'EnergyCAP Data'!K:L,2,FALSE)</f>
        <v>CE Gen Sec DS</v>
      </c>
      <c r="X238" s="48">
        <f>VLOOKUP(F238,'Direct Energy Data'!A:C,3,FALSE)</f>
        <v>70.080000000000013</v>
      </c>
      <c r="Y238" s="48">
        <f>VLOOKUP(C238,'EnergyCAP Data'!A:B,2,FALSE)</f>
        <v>72</v>
      </c>
      <c r="Z238" s="48">
        <f>VLOOKUP(C238,'EnergyCAP Data'!N:O,2,FALSE)</f>
        <v>5</v>
      </c>
      <c r="AA238" s="39"/>
      <c r="AB238" s="39"/>
      <c r="AC238" s="40"/>
      <c r="AD238" s="49">
        <f t="shared" si="9"/>
        <v>1.6438356164383563E-3</v>
      </c>
    </row>
    <row r="239" spans="1:30" x14ac:dyDescent="0.35">
      <c r="A239" s="7">
        <f t="shared" si="10"/>
        <v>1</v>
      </c>
      <c r="B239" s="5" t="s">
        <v>1022</v>
      </c>
      <c r="C239" s="6" t="s">
        <v>766</v>
      </c>
      <c r="D239" s="5" t="s">
        <v>1667</v>
      </c>
      <c r="E239" s="8">
        <v>210000957006</v>
      </c>
      <c r="F239" s="6" t="s">
        <v>767</v>
      </c>
      <c r="G239" s="5" t="s">
        <v>2580</v>
      </c>
      <c r="H239" s="24" t="str">
        <f>VLOOKUP(F239,'Direct Energy Data'!A:E,5,FALSE)</f>
        <v>44143-2119</v>
      </c>
      <c r="I239" s="24" t="s">
        <v>2302</v>
      </c>
      <c r="J239" s="25" t="s">
        <v>1669</v>
      </c>
      <c r="K239" s="26" t="s">
        <v>1073</v>
      </c>
      <c r="L239" s="33" t="s">
        <v>1074</v>
      </c>
      <c r="M239" s="5" t="s">
        <v>1668</v>
      </c>
      <c r="N239" s="5"/>
      <c r="O239" s="5" t="s">
        <v>1075</v>
      </c>
      <c r="P239" s="5" t="s">
        <v>1037</v>
      </c>
      <c r="Q239" s="24" t="s">
        <v>1033</v>
      </c>
      <c r="R239" s="7">
        <f>VLOOKUP(C239,'Internal Data'!A:G,4,FALSE)</f>
        <v>52</v>
      </c>
      <c r="S239" s="7" t="str">
        <f>VLOOKUP(C239,'Internal Data'!A:G,5,FALSE)</f>
        <v>001</v>
      </c>
      <c r="T239" s="7">
        <f>VLOOKUP(C239,'Internal Data'!A:G,6,FALSE)</f>
        <v>2002</v>
      </c>
      <c r="U239" s="94">
        <f>VLOOKUP(C239,'Internal Data'!A:G,7,FALSE)</f>
        <v>44</v>
      </c>
      <c r="V239" s="92" t="str">
        <f>VLOOKUP(C239,'Direct Energy Data'!B:F,5,FALSE)</f>
        <v>CE-GSD</v>
      </c>
      <c r="W239" s="47" t="str">
        <f>VLOOKUP(V239,'EnergyCAP Data'!K:L,2,FALSE)</f>
        <v>CE Gen Sec DS</v>
      </c>
      <c r="X239" s="48">
        <f>VLOOKUP(F239,'Direct Energy Data'!A:C,3,FALSE)</f>
        <v>64.240000000000009</v>
      </c>
      <c r="Y239" s="48">
        <f>VLOOKUP(C239,'EnergyCAP Data'!A:B,2,FALSE)</f>
        <v>72</v>
      </c>
      <c r="Z239" s="48">
        <f>VLOOKUP(C239,'EnergyCAP Data'!N:O,2,FALSE)</f>
        <v>5</v>
      </c>
      <c r="AA239" s="39"/>
      <c r="AB239" s="39"/>
      <c r="AC239" s="40"/>
      <c r="AD239" s="49">
        <f t="shared" si="9"/>
        <v>1.6438356164383563E-3</v>
      </c>
    </row>
    <row r="240" spans="1:30" x14ac:dyDescent="0.35">
      <c r="A240" s="7">
        <f t="shared" si="10"/>
        <v>1</v>
      </c>
      <c r="B240" s="5" t="s">
        <v>1022</v>
      </c>
      <c r="C240" s="6" t="s">
        <v>391</v>
      </c>
      <c r="D240" s="5" t="s">
        <v>1672</v>
      </c>
      <c r="E240" s="8">
        <v>210000954003</v>
      </c>
      <c r="F240" s="6" t="s">
        <v>392</v>
      </c>
      <c r="G240" s="5" t="s">
        <v>2581</v>
      </c>
      <c r="H240" s="24">
        <f>VLOOKUP(F240,'Direct Energy Data'!A:E,5,FALSE)</f>
        <v>44123</v>
      </c>
      <c r="I240" s="24" t="s">
        <v>2302</v>
      </c>
      <c r="J240" s="25" t="s">
        <v>1674</v>
      </c>
      <c r="K240" s="26" t="s">
        <v>1073</v>
      </c>
      <c r="L240" s="33" t="s">
        <v>1074</v>
      </c>
      <c r="M240" s="5" t="s">
        <v>1673</v>
      </c>
      <c r="N240" s="5"/>
      <c r="O240" s="5" t="s">
        <v>1075</v>
      </c>
      <c r="P240" s="5" t="s">
        <v>1037</v>
      </c>
      <c r="Q240" s="24" t="s">
        <v>1033</v>
      </c>
      <c r="R240" s="7">
        <f>VLOOKUP(C240,'Internal Data'!A:G,4,FALSE)</f>
        <v>52</v>
      </c>
      <c r="S240" s="7" t="str">
        <f>VLOOKUP(C240,'Internal Data'!A:G,5,FALSE)</f>
        <v>001</v>
      </c>
      <c r="T240" s="7">
        <f>VLOOKUP(C240,'Internal Data'!A:G,6,FALSE)</f>
        <v>2002</v>
      </c>
      <c r="U240" s="94">
        <f>VLOOKUP(C240,'Internal Data'!A:G,7,FALSE)</f>
        <v>44</v>
      </c>
      <c r="V240" s="92" t="str">
        <f>VLOOKUP(C240,'Direct Energy Data'!B:F,5,FALSE)</f>
        <v>CE-GSD</v>
      </c>
      <c r="W240" s="47" t="str">
        <f>VLOOKUP(V240,'EnergyCAP Data'!K:L,2,FALSE)</f>
        <v>CE Gen Sec DS</v>
      </c>
      <c r="X240" s="48">
        <f>VLOOKUP(F240,'Direct Energy Data'!A:C,3,FALSE)</f>
        <v>75.920000000000016</v>
      </c>
      <c r="Y240" s="48">
        <f>VLOOKUP(C240,'EnergyCAP Data'!A:B,2,FALSE)</f>
        <v>72</v>
      </c>
      <c r="Z240" s="48">
        <f>VLOOKUP(C240,'EnergyCAP Data'!N:O,2,FALSE)</f>
        <v>5</v>
      </c>
      <c r="AA240" s="39"/>
      <c r="AB240" s="39"/>
      <c r="AC240" s="40"/>
      <c r="AD240" s="49">
        <f t="shared" si="9"/>
        <v>1.6438356164383563E-3</v>
      </c>
    </row>
    <row r="241" spans="1:30" x14ac:dyDescent="0.35">
      <c r="A241" s="7">
        <f t="shared" si="10"/>
        <v>1</v>
      </c>
      <c r="B241" s="5" t="s">
        <v>1022</v>
      </c>
      <c r="C241" s="6" t="s">
        <v>393</v>
      </c>
      <c r="D241" s="5" t="s">
        <v>1675</v>
      </c>
      <c r="E241" s="8">
        <v>210000954003</v>
      </c>
      <c r="F241" s="6" t="s">
        <v>394</v>
      </c>
      <c r="G241" s="5" t="s">
        <v>2582</v>
      </c>
      <c r="H241" s="24">
        <f>VLOOKUP(F241,'Direct Energy Data'!A:E,5,FALSE)</f>
        <v>44136</v>
      </c>
      <c r="I241" s="24" t="s">
        <v>2302</v>
      </c>
      <c r="J241" s="25" t="s">
        <v>1677</v>
      </c>
      <c r="K241" s="26" t="s">
        <v>1073</v>
      </c>
      <c r="L241" s="33" t="s">
        <v>1074</v>
      </c>
      <c r="M241" s="5" t="s">
        <v>1676</v>
      </c>
      <c r="N241" s="5"/>
      <c r="O241" s="5" t="s">
        <v>1075</v>
      </c>
      <c r="P241" s="5" t="s">
        <v>1037</v>
      </c>
      <c r="Q241" s="24" t="s">
        <v>1033</v>
      </c>
      <c r="R241" s="7">
        <f>VLOOKUP(C241,'Internal Data'!A:G,4,FALSE)</f>
        <v>52</v>
      </c>
      <c r="S241" s="7" t="str">
        <f>VLOOKUP(C241,'Internal Data'!A:G,5,FALSE)</f>
        <v>001</v>
      </c>
      <c r="T241" s="7">
        <f>VLOOKUP(C241,'Internal Data'!A:G,6,FALSE)</f>
        <v>2002</v>
      </c>
      <c r="U241" s="94">
        <f>VLOOKUP(C241,'Internal Data'!A:G,7,FALSE)</f>
        <v>44</v>
      </c>
      <c r="V241" s="92" t="str">
        <f>VLOOKUP(C241,'Direct Energy Data'!B:F,5,FALSE)</f>
        <v>CE-GSD</v>
      </c>
      <c r="W241" s="47" t="str">
        <f>VLOOKUP(V241,'EnergyCAP Data'!K:L,2,FALSE)</f>
        <v>CE Gen Sec DS</v>
      </c>
      <c r="X241" s="48">
        <f>VLOOKUP(F241,'Direct Energy Data'!A:C,3,FALSE)</f>
        <v>70.080000000000013</v>
      </c>
      <c r="Y241" s="48">
        <f>VLOOKUP(C241,'EnergyCAP Data'!A:B,2,FALSE)</f>
        <v>72</v>
      </c>
      <c r="Z241" s="48">
        <f>VLOOKUP(C241,'EnergyCAP Data'!N:O,2,FALSE)</f>
        <v>5</v>
      </c>
      <c r="AA241" s="39"/>
      <c r="AB241" s="39"/>
      <c r="AC241" s="40"/>
      <c r="AD241" s="49">
        <f t="shared" si="9"/>
        <v>1.6438356164383563E-3</v>
      </c>
    </row>
    <row r="242" spans="1:30" x14ac:dyDescent="0.35">
      <c r="A242" s="7">
        <f t="shared" si="10"/>
        <v>1</v>
      </c>
      <c r="B242" s="5" t="s">
        <v>1022</v>
      </c>
      <c r="C242" s="6" t="s">
        <v>395</v>
      </c>
      <c r="D242" s="5" t="s">
        <v>1678</v>
      </c>
      <c r="E242" s="8">
        <v>210000954003</v>
      </c>
      <c r="F242" s="6" t="s">
        <v>396</v>
      </c>
      <c r="G242" s="5" t="s">
        <v>2583</v>
      </c>
      <c r="H242" s="24">
        <f>VLOOKUP(F242,'Direct Energy Data'!A:E,5,FALSE)</f>
        <v>44136</v>
      </c>
      <c r="I242" s="24" t="s">
        <v>2302</v>
      </c>
      <c r="J242" s="25" t="s">
        <v>1680</v>
      </c>
      <c r="K242" s="26" t="s">
        <v>1073</v>
      </c>
      <c r="L242" s="33" t="s">
        <v>1074</v>
      </c>
      <c r="M242" s="5" t="s">
        <v>1679</v>
      </c>
      <c r="N242" s="5"/>
      <c r="O242" s="5" t="s">
        <v>1075</v>
      </c>
      <c r="P242" s="5" t="s">
        <v>1037</v>
      </c>
      <c r="Q242" s="24" t="s">
        <v>1033</v>
      </c>
      <c r="R242" s="7">
        <f>VLOOKUP(C242,'Internal Data'!A:G,4,FALSE)</f>
        <v>52</v>
      </c>
      <c r="S242" s="7" t="str">
        <f>VLOOKUP(C242,'Internal Data'!A:G,5,FALSE)</f>
        <v>001</v>
      </c>
      <c r="T242" s="7">
        <f>VLOOKUP(C242,'Internal Data'!A:G,6,FALSE)</f>
        <v>2002</v>
      </c>
      <c r="U242" s="94">
        <f>VLOOKUP(C242,'Internal Data'!A:G,7,FALSE)</f>
        <v>44</v>
      </c>
      <c r="V242" s="92" t="str">
        <f>VLOOKUP(C242,'Direct Energy Data'!B:F,5,FALSE)</f>
        <v>CE-GSD</v>
      </c>
      <c r="W242" s="47" t="str">
        <f>VLOOKUP(V242,'EnergyCAP Data'!K:L,2,FALSE)</f>
        <v>CE Gen Sec DS</v>
      </c>
      <c r="X242" s="48">
        <f>VLOOKUP(F242,'Direct Energy Data'!A:C,3,FALSE)</f>
        <v>70.080000000000013</v>
      </c>
      <c r="Y242" s="48">
        <f>VLOOKUP(C242,'EnergyCAP Data'!A:B,2,FALSE)</f>
        <v>72</v>
      </c>
      <c r="Z242" s="48">
        <f>VLOOKUP(C242,'EnergyCAP Data'!N:O,2,FALSE)</f>
        <v>5</v>
      </c>
      <c r="AA242" s="39"/>
      <c r="AB242" s="39"/>
      <c r="AC242" s="40"/>
      <c r="AD242" s="49">
        <f t="shared" si="9"/>
        <v>1.6438356164383563E-3</v>
      </c>
    </row>
    <row r="243" spans="1:30" x14ac:dyDescent="0.35">
      <c r="A243" s="7">
        <f t="shared" si="10"/>
        <v>1</v>
      </c>
      <c r="B243" s="5" t="s">
        <v>1022</v>
      </c>
      <c r="C243" s="6" t="s">
        <v>397</v>
      </c>
      <c r="D243" s="5" t="s">
        <v>1681</v>
      </c>
      <c r="E243" s="8">
        <v>210000954003</v>
      </c>
      <c r="F243" s="6" t="s">
        <v>398</v>
      </c>
      <c r="G243" s="5" t="s">
        <v>2584</v>
      </c>
      <c r="H243" s="24">
        <f>VLOOKUP(F243,'Direct Energy Data'!A:E,5,FALSE)</f>
        <v>44136</v>
      </c>
      <c r="I243" s="24" t="s">
        <v>2302</v>
      </c>
      <c r="J243" s="25" t="s">
        <v>1683</v>
      </c>
      <c r="K243" s="26" t="s">
        <v>1073</v>
      </c>
      <c r="L243" s="33" t="s">
        <v>1074</v>
      </c>
      <c r="M243" s="5" t="s">
        <v>1682</v>
      </c>
      <c r="N243" s="5"/>
      <c r="O243" s="5" t="s">
        <v>1075</v>
      </c>
      <c r="P243" s="5" t="s">
        <v>1037</v>
      </c>
      <c r="Q243" s="24" t="s">
        <v>1033</v>
      </c>
      <c r="R243" s="7">
        <f>VLOOKUP(C243,'Internal Data'!A:G,4,FALSE)</f>
        <v>52</v>
      </c>
      <c r="S243" s="7" t="str">
        <f>VLOOKUP(C243,'Internal Data'!A:G,5,FALSE)</f>
        <v>001</v>
      </c>
      <c r="T243" s="7">
        <f>VLOOKUP(C243,'Internal Data'!A:G,6,FALSE)</f>
        <v>2002</v>
      </c>
      <c r="U243" s="94">
        <f>VLOOKUP(C243,'Internal Data'!A:G,7,FALSE)</f>
        <v>44</v>
      </c>
      <c r="V243" s="92" t="str">
        <f>VLOOKUP(C243,'Direct Energy Data'!B:F,5,FALSE)</f>
        <v>CE-GSD</v>
      </c>
      <c r="W243" s="47" t="str">
        <f>VLOOKUP(V243,'EnergyCAP Data'!K:L,2,FALSE)</f>
        <v>CE Gen Sec DS</v>
      </c>
      <c r="X243" s="48">
        <f>VLOOKUP(F243,'Direct Energy Data'!A:C,3,FALSE)</f>
        <v>70.080000000000013</v>
      </c>
      <c r="Y243" s="48">
        <f>VLOOKUP(C243,'EnergyCAP Data'!A:B,2,FALSE)</f>
        <v>72</v>
      </c>
      <c r="Z243" s="48">
        <f>VLOOKUP(C243,'EnergyCAP Data'!N:O,2,FALSE)</f>
        <v>5</v>
      </c>
      <c r="AA243" s="39"/>
      <c r="AB243" s="39"/>
      <c r="AC243" s="40"/>
      <c r="AD243" s="49">
        <f t="shared" si="9"/>
        <v>1.6438356164383563E-3</v>
      </c>
    </row>
    <row r="244" spans="1:30" x14ac:dyDescent="0.35">
      <c r="A244" s="7">
        <f t="shared" si="10"/>
        <v>1</v>
      </c>
      <c r="B244" s="5" t="s">
        <v>1022</v>
      </c>
      <c r="C244" s="6" t="s">
        <v>399</v>
      </c>
      <c r="D244" s="5" t="s">
        <v>1684</v>
      </c>
      <c r="E244" s="8">
        <v>210000954003</v>
      </c>
      <c r="F244" s="6" t="s">
        <v>400</v>
      </c>
      <c r="G244" s="5" t="s">
        <v>2585</v>
      </c>
      <c r="H244" s="24">
        <f>VLOOKUP(F244,'Direct Energy Data'!A:E,5,FALSE)</f>
        <v>44128</v>
      </c>
      <c r="I244" s="24" t="s">
        <v>2302</v>
      </c>
      <c r="J244" s="25" t="s">
        <v>1686</v>
      </c>
      <c r="K244" s="26" t="s">
        <v>1073</v>
      </c>
      <c r="L244" s="33" t="s">
        <v>1074</v>
      </c>
      <c r="M244" s="5" t="s">
        <v>1685</v>
      </c>
      <c r="N244" s="5"/>
      <c r="O244" s="5" t="s">
        <v>1075</v>
      </c>
      <c r="P244" s="5" t="s">
        <v>1037</v>
      </c>
      <c r="Q244" s="24" t="s">
        <v>1033</v>
      </c>
      <c r="R244" s="7">
        <f>VLOOKUP(C244,'Internal Data'!A:G,4,FALSE)</f>
        <v>52</v>
      </c>
      <c r="S244" s="7" t="str">
        <f>VLOOKUP(C244,'Internal Data'!A:G,5,FALSE)</f>
        <v>001</v>
      </c>
      <c r="T244" s="7">
        <f>VLOOKUP(C244,'Internal Data'!A:G,6,FALSE)</f>
        <v>2002</v>
      </c>
      <c r="U244" s="94">
        <f>VLOOKUP(C244,'Internal Data'!A:G,7,FALSE)</f>
        <v>44</v>
      </c>
      <c r="V244" s="92" t="str">
        <f>VLOOKUP(C244,'Direct Energy Data'!B:F,5,FALSE)</f>
        <v>CE-GSD</v>
      </c>
      <c r="W244" s="47" t="str">
        <f>VLOOKUP(V244,'EnergyCAP Data'!K:L,2,FALSE)</f>
        <v>CE Gen Sec DS</v>
      </c>
      <c r="X244" s="48">
        <f>VLOOKUP(F244,'Direct Energy Data'!A:C,3,FALSE)</f>
        <v>70.080000000000013</v>
      </c>
      <c r="Y244" s="48">
        <f>VLOOKUP(C244,'EnergyCAP Data'!A:B,2,FALSE)</f>
        <v>72</v>
      </c>
      <c r="Z244" s="48">
        <f>VLOOKUP(C244,'EnergyCAP Data'!N:O,2,FALSE)</f>
        <v>5</v>
      </c>
      <c r="AA244" s="39"/>
      <c r="AB244" s="39"/>
      <c r="AC244" s="40"/>
      <c r="AD244" s="49">
        <f t="shared" si="9"/>
        <v>1.6438356164383563E-3</v>
      </c>
    </row>
    <row r="245" spans="1:30" x14ac:dyDescent="0.35">
      <c r="A245" s="7">
        <f t="shared" si="10"/>
        <v>1</v>
      </c>
      <c r="B245" s="5" t="s">
        <v>1022</v>
      </c>
      <c r="C245" s="6" t="s">
        <v>401</v>
      </c>
      <c r="D245" s="5" t="s">
        <v>1687</v>
      </c>
      <c r="E245" s="8">
        <v>210000954003</v>
      </c>
      <c r="F245" s="6" t="s">
        <v>402</v>
      </c>
      <c r="G245" s="5" t="s">
        <v>2586</v>
      </c>
      <c r="H245" s="24">
        <f>VLOOKUP(F245,'Direct Energy Data'!A:E,5,FALSE)</f>
        <v>44132</v>
      </c>
      <c r="I245" s="24" t="s">
        <v>2302</v>
      </c>
      <c r="J245" s="25" t="s">
        <v>1689</v>
      </c>
      <c r="K245" s="26" t="s">
        <v>1073</v>
      </c>
      <c r="L245" s="33" t="s">
        <v>1074</v>
      </c>
      <c r="M245" s="5" t="s">
        <v>1688</v>
      </c>
      <c r="N245" s="5"/>
      <c r="O245" s="5" t="s">
        <v>1075</v>
      </c>
      <c r="P245" s="5" t="s">
        <v>1037</v>
      </c>
      <c r="Q245" s="24" t="s">
        <v>1033</v>
      </c>
      <c r="R245" s="7">
        <f>VLOOKUP(C245,'Internal Data'!A:G,4,FALSE)</f>
        <v>52</v>
      </c>
      <c r="S245" s="7" t="str">
        <f>VLOOKUP(C245,'Internal Data'!A:G,5,FALSE)</f>
        <v>001</v>
      </c>
      <c r="T245" s="7">
        <f>VLOOKUP(C245,'Internal Data'!A:G,6,FALSE)</f>
        <v>2002</v>
      </c>
      <c r="U245" s="94">
        <f>VLOOKUP(C245,'Internal Data'!A:G,7,FALSE)</f>
        <v>44</v>
      </c>
      <c r="V245" s="92" t="str">
        <f>VLOOKUP(C245,'Direct Energy Data'!B:F,5,FALSE)</f>
        <v>CE-GSD</v>
      </c>
      <c r="W245" s="47" t="str">
        <f>VLOOKUP(V245,'EnergyCAP Data'!K:L,2,FALSE)</f>
        <v>CE Gen Sec DS</v>
      </c>
      <c r="X245" s="48">
        <f>VLOOKUP(F245,'Direct Energy Data'!A:C,3,FALSE)</f>
        <v>64.240000000000009</v>
      </c>
      <c r="Y245" s="48">
        <f>VLOOKUP(C245,'EnergyCAP Data'!A:B,2,FALSE)</f>
        <v>72</v>
      </c>
      <c r="Z245" s="48">
        <f>VLOOKUP(C245,'EnergyCAP Data'!N:O,2,FALSE)</f>
        <v>5</v>
      </c>
      <c r="AA245" s="39"/>
      <c r="AB245" s="39"/>
      <c r="AC245" s="40"/>
      <c r="AD245" s="49">
        <f t="shared" si="9"/>
        <v>1.6438356164383563E-3</v>
      </c>
    </row>
    <row r="246" spans="1:30" x14ac:dyDescent="0.35">
      <c r="A246" s="7">
        <f t="shared" si="10"/>
        <v>1</v>
      </c>
      <c r="B246" s="5" t="s">
        <v>1022</v>
      </c>
      <c r="C246" s="6" t="s">
        <v>403</v>
      </c>
      <c r="D246" s="5" t="s">
        <v>1690</v>
      </c>
      <c r="E246" s="8">
        <v>210000957006</v>
      </c>
      <c r="F246" s="6" t="s">
        <v>405</v>
      </c>
      <c r="G246" s="5" t="s">
        <v>2587</v>
      </c>
      <c r="H246" s="24">
        <f>VLOOKUP(F246,'Direct Energy Data'!A:E,5,FALSE)</f>
        <v>44132</v>
      </c>
      <c r="I246" s="24" t="s">
        <v>2302</v>
      </c>
      <c r="J246" s="25" t="s">
        <v>1692</v>
      </c>
      <c r="K246" s="26" t="s">
        <v>1073</v>
      </c>
      <c r="L246" s="33" t="s">
        <v>1074</v>
      </c>
      <c r="M246" s="5" t="s">
        <v>1691</v>
      </c>
      <c r="N246" s="5"/>
      <c r="O246" s="5" t="s">
        <v>1075</v>
      </c>
      <c r="P246" s="5" t="s">
        <v>1037</v>
      </c>
      <c r="Q246" s="24" t="s">
        <v>1033</v>
      </c>
      <c r="R246" s="7">
        <f>VLOOKUP(C246,'Internal Data'!A:G,4,FALSE)</f>
        <v>52</v>
      </c>
      <c r="S246" s="7" t="str">
        <f>VLOOKUP(C246,'Internal Data'!A:G,5,FALSE)</f>
        <v>001</v>
      </c>
      <c r="T246" s="7">
        <f>VLOOKUP(C246,'Internal Data'!A:G,6,FALSE)</f>
        <v>2002</v>
      </c>
      <c r="U246" s="94">
        <f>VLOOKUP(C246,'Internal Data'!A:G,7,FALSE)</f>
        <v>44</v>
      </c>
      <c r="V246" s="92" t="str">
        <f>VLOOKUP(C246,'Direct Energy Data'!B:F,5,FALSE)</f>
        <v>CE-GSD</v>
      </c>
      <c r="W246" s="47" t="str">
        <f>VLOOKUP(V246,'EnergyCAP Data'!K:L,2,FALSE)</f>
        <v>CE Gen Sec DS</v>
      </c>
      <c r="X246" s="48">
        <f>VLOOKUP(F246,'Direct Energy Data'!A:C,3,FALSE)</f>
        <v>64.240000000000009</v>
      </c>
      <c r="Y246" s="48">
        <f>VLOOKUP(C246,'EnergyCAP Data'!A:B,2,FALSE)</f>
        <v>72</v>
      </c>
      <c r="Z246" s="48">
        <f>VLOOKUP(C246,'EnergyCAP Data'!N:O,2,FALSE)</f>
        <v>5</v>
      </c>
      <c r="AA246" s="39"/>
      <c r="AB246" s="39"/>
      <c r="AC246" s="40"/>
      <c r="AD246" s="49">
        <f t="shared" si="9"/>
        <v>1.6438356164383563E-3</v>
      </c>
    </row>
    <row r="247" spans="1:30" x14ac:dyDescent="0.35">
      <c r="A247" s="7">
        <f t="shared" si="10"/>
        <v>1</v>
      </c>
      <c r="B247" s="5" t="s">
        <v>1022</v>
      </c>
      <c r="C247" s="6" t="s">
        <v>465</v>
      </c>
      <c r="D247" s="5" t="s">
        <v>1693</v>
      </c>
      <c r="E247" s="8">
        <v>210000954003</v>
      </c>
      <c r="F247" s="6" t="s">
        <v>466</v>
      </c>
      <c r="G247" s="5" t="s">
        <v>2588</v>
      </c>
      <c r="H247" s="24">
        <f>VLOOKUP(F247,'Direct Energy Data'!A:E,5,FALSE)</f>
        <v>44122</v>
      </c>
      <c r="I247" s="24" t="s">
        <v>2302</v>
      </c>
      <c r="J247" s="25" t="s">
        <v>1695</v>
      </c>
      <c r="K247" s="26" t="s">
        <v>1073</v>
      </c>
      <c r="L247" s="33" t="s">
        <v>1074</v>
      </c>
      <c r="M247" s="5" t="s">
        <v>1694</v>
      </c>
      <c r="N247" s="5"/>
      <c r="O247" s="5" t="s">
        <v>1075</v>
      </c>
      <c r="P247" s="5" t="s">
        <v>1037</v>
      </c>
      <c r="Q247" s="24" t="s">
        <v>1033</v>
      </c>
      <c r="R247" s="7">
        <f>VLOOKUP(C247,'Internal Data'!A:G,4,FALSE)</f>
        <v>52</v>
      </c>
      <c r="S247" s="7" t="str">
        <f>VLOOKUP(C247,'Internal Data'!A:G,5,FALSE)</f>
        <v>001</v>
      </c>
      <c r="T247" s="7">
        <f>VLOOKUP(C247,'Internal Data'!A:G,6,FALSE)</f>
        <v>2002</v>
      </c>
      <c r="U247" s="94">
        <f>VLOOKUP(C247,'Internal Data'!A:G,7,FALSE)</f>
        <v>44</v>
      </c>
      <c r="V247" s="92" t="str">
        <f>VLOOKUP(C247,'Direct Energy Data'!B:F,5,FALSE)</f>
        <v>CE-GSD</v>
      </c>
      <c r="W247" s="47" t="str">
        <f>VLOOKUP(V247,'EnergyCAP Data'!K:L,2,FALSE)</f>
        <v>CE Gen Sec DS</v>
      </c>
      <c r="X247" s="48">
        <f>VLOOKUP(F247,'Direct Energy Data'!A:C,3,FALSE)</f>
        <v>75.920000000000016</v>
      </c>
      <c r="Y247" s="48">
        <f>VLOOKUP(C247,'EnergyCAP Data'!A:B,2,FALSE)</f>
        <v>72</v>
      </c>
      <c r="Z247" s="48">
        <f>VLOOKUP(C247,'EnergyCAP Data'!N:O,2,FALSE)</f>
        <v>5</v>
      </c>
      <c r="AA247" s="39"/>
      <c r="AB247" s="39"/>
      <c r="AC247" s="40"/>
      <c r="AD247" s="49">
        <f t="shared" si="9"/>
        <v>1.6438356164383563E-3</v>
      </c>
    </row>
    <row r="248" spans="1:30" x14ac:dyDescent="0.35">
      <c r="A248" s="7">
        <f t="shared" si="10"/>
        <v>1</v>
      </c>
      <c r="B248" s="5" t="s">
        <v>1022</v>
      </c>
      <c r="C248" s="6" t="s">
        <v>467</v>
      </c>
      <c r="D248" s="5" t="s">
        <v>1696</v>
      </c>
      <c r="E248" s="8">
        <v>210000954003</v>
      </c>
      <c r="F248" s="6" t="s">
        <v>468</v>
      </c>
      <c r="G248" s="5" t="s">
        <v>2589</v>
      </c>
      <c r="H248" s="24">
        <f>VLOOKUP(F248,'Direct Energy Data'!A:E,5,FALSE)</f>
        <v>44139</v>
      </c>
      <c r="I248" s="24" t="s">
        <v>2302</v>
      </c>
      <c r="J248" s="25" t="s">
        <v>1698</v>
      </c>
      <c r="K248" s="26" t="s">
        <v>1073</v>
      </c>
      <c r="L248" s="33" t="s">
        <v>1074</v>
      </c>
      <c r="M248" s="5" t="s">
        <v>1697</v>
      </c>
      <c r="N248" s="5"/>
      <c r="O248" s="5" t="s">
        <v>1075</v>
      </c>
      <c r="P248" s="5" t="s">
        <v>1037</v>
      </c>
      <c r="Q248" s="24" t="s">
        <v>1033</v>
      </c>
      <c r="R248" s="7">
        <f>VLOOKUP(C248,'Internal Data'!A:G,4,FALSE)</f>
        <v>52</v>
      </c>
      <c r="S248" s="7" t="str">
        <f>VLOOKUP(C248,'Internal Data'!A:G,5,FALSE)</f>
        <v>001</v>
      </c>
      <c r="T248" s="7">
        <f>VLOOKUP(C248,'Internal Data'!A:G,6,FALSE)</f>
        <v>2002</v>
      </c>
      <c r="U248" s="94">
        <f>VLOOKUP(C248,'Internal Data'!A:G,7,FALSE)</f>
        <v>44</v>
      </c>
      <c r="V248" s="92" t="str">
        <f>VLOOKUP(C248,'Direct Energy Data'!B:F,5,FALSE)</f>
        <v>CE-GSD</v>
      </c>
      <c r="W248" s="47" t="str">
        <f>VLOOKUP(V248,'EnergyCAP Data'!K:L,2,FALSE)</f>
        <v>CE Gen Sec DS</v>
      </c>
      <c r="X248" s="48">
        <f>VLOOKUP(F248,'Direct Energy Data'!A:C,3,FALSE)</f>
        <v>75.920000000000016</v>
      </c>
      <c r="Y248" s="48">
        <f>VLOOKUP(C248,'EnergyCAP Data'!A:B,2,FALSE)</f>
        <v>72</v>
      </c>
      <c r="Z248" s="48">
        <f>VLOOKUP(C248,'EnergyCAP Data'!N:O,2,FALSE)</f>
        <v>5</v>
      </c>
      <c r="AA248" s="39"/>
      <c r="AB248" s="39"/>
      <c r="AC248" s="40"/>
      <c r="AD248" s="49">
        <f t="shared" si="9"/>
        <v>1.6438356164383563E-3</v>
      </c>
    </row>
    <row r="249" spans="1:30" x14ac:dyDescent="0.35">
      <c r="A249" s="7">
        <f t="shared" si="10"/>
        <v>1</v>
      </c>
      <c r="B249" s="5" t="s">
        <v>1022</v>
      </c>
      <c r="C249" s="6" t="s">
        <v>475</v>
      </c>
      <c r="D249" s="5" t="s">
        <v>1708</v>
      </c>
      <c r="E249" s="8">
        <v>210000954003</v>
      </c>
      <c r="F249" s="6" t="s">
        <v>476</v>
      </c>
      <c r="G249" s="5" t="s">
        <v>2590</v>
      </c>
      <c r="H249" s="24">
        <f>VLOOKUP(F249,'Direct Energy Data'!A:E,5,FALSE)</f>
        <v>44017</v>
      </c>
      <c r="I249" s="24" t="s">
        <v>2302</v>
      </c>
      <c r="J249" s="25" t="s">
        <v>1710</v>
      </c>
      <c r="K249" s="26" t="s">
        <v>1073</v>
      </c>
      <c r="L249" s="33" t="s">
        <v>1074</v>
      </c>
      <c r="M249" s="5" t="s">
        <v>1709</v>
      </c>
      <c r="N249" s="5"/>
      <c r="O249" s="5" t="s">
        <v>1075</v>
      </c>
      <c r="P249" s="5" t="s">
        <v>1037</v>
      </c>
      <c r="Q249" s="24" t="s">
        <v>1033</v>
      </c>
      <c r="R249" s="7">
        <f>VLOOKUP(C249,'Internal Data'!A:G,4,FALSE)</f>
        <v>52</v>
      </c>
      <c r="S249" s="7" t="str">
        <f>VLOOKUP(C249,'Internal Data'!A:G,5,FALSE)</f>
        <v>001</v>
      </c>
      <c r="T249" s="7">
        <f>VLOOKUP(C249,'Internal Data'!A:G,6,FALSE)</f>
        <v>2002</v>
      </c>
      <c r="U249" s="94">
        <f>VLOOKUP(C249,'Internal Data'!A:G,7,FALSE)</f>
        <v>44</v>
      </c>
      <c r="V249" s="92" t="str">
        <f>VLOOKUP(C249,'Direct Energy Data'!B:F,5,FALSE)</f>
        <v>CE-GSD</v>
      </c>
      <c r="W249" s="47" t="str">
        <f>VLOOKUP(V249,'EnergyCAP Data'!K:L,2,FALSE)</f>
        <v>CE Gen Sec DS</v>
      </c>
      <c r="X249" s="48">
        <f>VLOOKUP(F249,'Direct Energy Data'!A:C,3,FALSE)</f>
        <v>70.080000000000013</v>
      </c>
      <c r="Y249" s="48">
        <f>VLOOKUP(C249,'EnergyCAP Data'!A:B,2,FALSE)</f>
        <v>72</v>
      </c>
      <c r="Z249" s="48">
        <f>VLOOKUP(C249,'EnergyCAP Data'!N:O,2,FALSE)</f>
        <v>5</v>
      </c>
      <c r="AA249" s="39"/>
      <c r="AB249" s="39"/>
      <c r="AC249" s="40"/>
      <c r="AD249" s="49">
        <f t="shared" si="9"/>
        <v>1.6438356164383563E-3</v>
      </c>
    </row>
    <row r="250" spans="1:30" x14ac:dyDescent="0.35">
      <c r="A250" s="7">
        <f t="shared" si="10"/>
        <v>1</v>
      </c>
      <c r="B250" s="5" t="s">
        <v>1022</v>
      </c>
      <c r="C250" s="6" t="s">
        <v>481</v>
      </c>
      <c r="D250" s="5" t="s">
        <v>1711</v>
      </c>
      <c r="E250" s="8">
        <v>210000954003</v>
      </c>
      <c r="F250" s="6" t="s">
        <v>482</v>
      </c>
      <c r="G250" s="5" t="s">
        <v>2591</v>
      </c>
      <c r="H250" s="24">
        <f>VLOOKUP(F250,'Direct Energy Data'!A:E,5,FALSE)</f>
        <v>44140</v>
      </c>
      <c r="I250" s="24" t="s">
        <v>2302</v>
      </c>
      <c r="J250" s="25" t="s">
        <v>1713</v>
      </c>
      <c r="K250" s="26" t="s">
        <v>1073</v>
      </c>
      <c r="L250" s="33" t="s">
        <v>1074</v>
      </c>
      <c r="M250" s="5" t="s">
        <v>1712</v>
      </c>
      <c r="N250" s="5"/>
      <c r="O250" s="5" t="s">
        <v>1075</v>
      </c>
      <c r="P250" s="5" t="s">
        <v>1037</v>
      </c>
      <c r="Q250" s="24" t="s">
        <v>1033</v>
      </c>
      <c r="R250" s="7">
        <f>VLOOKUP(C250,'Internal Data'!A:G,4,FALSE)</f>
        <v>52</v>
      </c>
      <c r="S250" s="7" t="str">
        <f>VLOOKUP(C250,'Internal Data'!A:G,5,FALSE)</f>
        <v>001</v>
      </c>
      <c r="T250" s="7">
        <f>VLOOKUP(C250,'Internal Data'!A:G,6,FALSE)</f>
        <v>2002</v>
      </c>
      <c r="U250" s="94">
        <f>VLOOKUP(C250,'Internal Data'!A:G,7,FALSE)</f>
        <v>44</v>
      </c>
      <c r="V250" s="92" t="str">
        <f>VLOOKUP(C250,'Direct Energy Data'!B:F,5,FALSE)</f>
        <v>CE-GSD</v>
      </c>
      <c r="W250" s="47" t="str">
        <f>VLOOKUP(V250,'EnergyCAP Data'!K:L,2,FALSE)</f>
        <v>CE Gen Sec DS</v>
      </c>
      <c r="X250" s="48">
        <f>VLOOKUP(F250,'Direct Energy Data'!A:C,3,FALSE)</f>
        <v>70.080000000000013</v>
      </c>
      <c r="Y250" s="48">
        <f>VLOOKUP(C250,'EnergyCAP Data'!A:B,2,FALSE)</f>
        <v>72</v>
      </c>
      <c r="Z250" s="48">
        <f>VLOOKUP(C250,'EnergyCAP Data'!N:O,2,FALSE)</f>
        <v>5</v>
      </c>
      <c r="AA250" s="39"/>
      <c r="AB250" s="39"/>
      <c r="AC250" s="40"/>
      <c r="AD250" s="49">
        <f t="shared" si="9"/>
        <v>1.6438356164383563E-3</v>
      </c>
    </row>
    <row r="251" spans="1:30" x14ac:dyDescent="0.35">
      <c r="A251" s="7">
        <f t="shared" si="10"/>
        <v>1</v>
      </c>
      <c r="B251" s="5" t="s">
        <v>1022</v>
      </c>
      <c r="C251" s="6" t="s">
        <v>483</v>
      </c>
      <c r="D251" s="5" t="s">
        <v>1714</v>
      </c>
      <c r="E251" s="8">
        <v>210000954003</v>
      </c>
      <c r="F251" s="6" t="s">
        <v>484</v>
      </c>
      <c r="G251" s="5" t="s">
        <v>2592</v>
      </c>
      <c r="H251" s="24">
        <f>VLOOKUP(F251,'Direct Energy Data'!A:E,5,FALSE)</f>
        <v>44140</v>
      </c>
      <c r="I251" s="24" t="s">
        <v>2302</v>
      </c>
      <c r="J251" s="25" t="s">
        <v>1716</v>
      </c>
      <c r="K251" s="26" t="s">
        <v>1073</v>
      </c>
      <c r="L251" s="33" t="s">
        <v>1074</v>
      </c>
      <c r="M251" s="5" t="s">
        <v>1715</v>
      </c>
      <c r="N251" s="5"/>
      <c r="O251" s="5" t="s">
        <v>1075</v>
      </c>
      <c r="P251" s="5" t="s">
        <v>1037</v>
      </c>
      <c r="Q251" s="24" t="s">
        <v>1033</v>
      </c>
      <c r="R251" s="7">
        <f>VLOOKUP(C251,'Internal Data'!A:G,4,FALSE)</f>
        <v>52</v>
      </c>
      <c r="S251" s="7" t="str">
        <f>VLOOKUP(C251,'Internal Data'!A:G,5,FALSE)</f>
        <v>001</v>
      </c>
      <c r="T251" s="7">
        <f>VLOOKUP(C251,'Internal Data'!A:G,6,FALSE)</f>
        <v>2002</v>
      </c>
      <c r="U251" s="94">
        <f>VLOOKUP(C251,'Internal Data'!A:G,7,FALSE)</f>
        <v>44</v>
      </c>
      <c r="V251" s="92" t="str">
        <f>VLOOKUP(C251,'Direct Energy Data'!B:F,5,FALSE)</f>
        <v>CE-GSD</v>
      </c>
      <c r="W251" s="47" t="str">
        <f>VLOOKUP(V251,'EnergyCAP Data'!K:L,2,FALSE)</f>
        <v>CE Gen Sec DS</v>
      </c>
      <c r="X251" s="48">
        <f>VLOOKUP(F251,'Direct Energy Data'!A:C,3,FALSE)</f>
        <v>70.080000000000013</v>
      </c>
      <c r="Y251" s="48">
        <f>VLOOKUP(C251,'EnergyCAP Data'!A:B,2,FALSE)</f>
        <v>72</v>
      </c>
      <c r="Z251" s="48">
        <f>VLOOKUP(C251,'EnergyCAP Data'!N:O,2,FALSE)</f>
        <v>5</v>
      </c>
      <c r="AA251" s="39"/>
      <c r="AB251" s="39"/>
      <c r="AC251" s="40"/>
      <c r="AD251" s="49">
        <f t="shared" si="9"/>
        <v>1.6438356164383563E-3</v>
      </c>
    </row>
    <row r="252" spans="1:30" x14ac:dyDescent="0.35">
      <c r="A252" s="7">
        <f t="shared" si="10"/>
        <v>1</v>
      </c>
      <c r="B252" s="5" t="s">
        <v>1022</v>
      </c>
      <c r="C252" s="6" t="s">
        <v>485</v>
      </c>
      <c r="D252" s="5" t="s">
        <v>1717</v>
      </c>
      <c r="E252" s="8">
        <v>210000954003</v>
      </c>
      <c r="F252" s="6" t="s">
        <v>486</v>
      </c>
      <c r="G252" s="5" t="s">
        <v>2593</v>
      </c>
      <c r="H252" s="24">
        <f>VLOOKUP(F252,'Direct Energy Data'!A:E,5,FALSE)</f>
        <v>44140</v>
      </c>
      <c r="I252" s="24" t="s">
        <v>2302</v>
      </c>
      <c r="J252" s="25" t="s">
        <v>1719</v>
      </c>
      <c r="K252" s="26" t="s">
        <v>1073</v>
      </c>
      <c r="L252" s="33" t="s">
        <v>1074</v>
      </c>
      <c r="M252" s="5" t="s">
        <v>1718</v>
      </c>
      <c r="N252" s="5"/>
      <c r="O252" s="5" t="s">
        <v>1075</v>
      </c>
      <c r="P252" s="5" t="s">
        <v>1037</v>
      </c>
      <c r="Q252" s="24" t="s">
        <v>1033</v>
      </c>
      <c r="R252" s="7">
        <f>VLOOKUP(C252,'Internal Data'!A:G,4,FALSE)</f>
        <v>52</v>
      </c>
      <c r="S252" s="7" t="str">
        <f>VLOOKUP(C252,'Internal Data'!A:G,5,FALSE)</f>
        <v>001</v>
      </c>
      <c r="T252" s="7">
        <f>VLOOKUP(C252,'Internal Data'!A:G,6,FALSE)</f>
        <v>2002</v>
      </c>
      <c r="U252" s="94">
        <f>VLOOKUP(C252,'Internal Data'!A:G,7,FALSE)</f>
        <v>44</v>
      </c>
      <c r="V252" s="92" t="str">
        <f>VLOOKUP(C252,'Direct Energy Data'!B:F,5,FALSE)</f>
        <v>CE-GSD</v>
      </c>
      <c r="W252" s="47" t="str">
        <f>VLOOKUP(V252,'EnergyCAP Data'!K:L,2,FALSE)</f>
        <v>CE Gen Sec DS</v>
      </c>
      <c r="X252" s="48">
        <f>VLOOKUP(F252,'Direct Energy Data'!A:C,3,FALSE)</f>
        <v>70.080000000000013</v>
      </c>
      <c r="Y252" s="48">
        <f>VLOOKUP(C252,'EnergyCAP Data'!A:B,2,FALSE)</f>
        <v>72</v>
      </c>
      <c r="Z252" s="48">
        <f>VLOOKUP(C252,'EnergyCAP Data'!N:O,2,FALSE)</f>
        <v>5</v>
      </c>
      <c r="AA252" s="39"/>
      <c r="AB252" s="39"/>
      <c r="AC252" s="40"/>
      <c r="AD252" s="49">
        <f t="shared" si="9"/>
        <v>1.6438356164383563E-3</v>
      </c>
    </row>
    <row r="253" spans="1:30" x14ac:dyDescent="0.35">
      <c r="A253" s="7">
        <f t="shared" si="10"/>
        <v>1</v>
      </c>
      <c r="B253" s="5" t="s">
        <v>1022</v>
      </c>
      <c r="C253" s="6" t="s">
        <v>487</v>
      </c>
      <c r="D253" s="5" t="s">
        <v>1720</v>
      </c>
      <c r="E253" s="8">
        <v>210000954003</v>
      </c>
      <c r="F253" s="6" t="s">
        <v>488</v>
      </c>
      <c r="G253" s="5" t="s">
        <v>2594</v>
      </c>
      <c r="H253" s="24">
        <f>VLOOKUP(F253,'Direct Energy Data'!A:E,5,FALSE)</f>
        <v>44140</v>
      </c>
      <c r="I253" s="24" t="s">
        <v>2302</v>
      </c>
      <c r="J253" s="25" t="s">
        <v>1722</v>
      </c>
      <c r="K253" s="26" t="s">
        <v>1073</v>
      </c>
      <c r="L253" s="33" t="s">
        <v>1074</v>
      </c>
      <c r="M253" s="5" t="s">
        <v>1721</v>
      </c>
      <c r="N253" s="5"/>
      <c r="O253" s="5" t="s">
        <v>1075</v>
      </c>
      <c r="P253" s="5" t="s">
        <v>1037</v>
      </c>
      <c r="Q253" s="24" t="s">
        <v>1033</v>
      </c>
      <c r="R253" s="7">
        <f>VLOOKUP(C253,'Internal Data'!A:G,4,FALSE)</f>
        <v>52</v>
      </c>
      <c r="S253" s="7" t="str">
        <f>VLOOKUP(C253,'Internal Data'!A:G,5,FALSE)</f>
        <v>001</v>
      </c>
      <c r="T253" s="7">
        <f>VLOOKUP(C253,'Internal Data'!A:G,6,FALSE)</f>
        <v>2002</v>
      </c>
      <c r="U253" s="94">
        <f>VLOOKUP(C253,'Internal Data'!A:G,7,FALSE)</f>
        <v>44</v>
      </c>
      <c r="V253" s="92" t="str">
        <f>VLOOKUP(C253,'Direct Energy Data'!B:F,5,FALSE)</f>
        <v>CE-GSD</v>
      </c>
      <c r="W253" s="47" t="str">
        <f>VLOOKUP(V253,'EnergyCAP Data'!K:L,2,FALSE)</f>
        <v>CE Gen Sec DS</v>
      </c>
      <c r="X253" s="48">
        <f>VLOOKUP(F253,'Direct Energy Data'!A:C,3,FALSE)</f>
        <v>70.080000000000013</v>
      </c>
      <c r="Y253" s="48">
        <f>VLOOKUP(C253,'EnergyCAP Data'!A:B,2,FALSE)</f>
        <v>72</v>
      </c>
      <c r="Z253" s="48">
        <f>VLOOKUP(C253,'EnergyCAP Data'!N:O,2,FALSE)</f>
        <v>5</v>
      </c>
      <c r="AA253" s="39"/>
      <c r="AB253" s="39"/>
      <c r="AC253" s="40"/>
      <c r="AD253" s="49">
        <f t="shared" si="9"/>
        <v>1.6438356164383563E-3</v>
      </c>
    </row>
    <row r="254" spans="1:30" x14ac:dyDescent="0.35">
      <c r="A254" s="7">
        <f t="shared" si="10"/>
        <v>1</v>
      </c>
      <c r="B254" s="5" t="s">
        <v>1022</v>
      </c>
      <c r="C254" s="6" t="s">
        <v>489</v>
      </c>
      <c r="D254" s="5" t="s">
        <v>1723</v>
      </c>
      <c r="E254" s="8">
        <v>210000954003</v>
      </c>
      <c r="F254" s="6" t="s">
        <v>490</v>
      </c>
      <c r="G254" s="5" t="s">
        <v>2595</v>
      </c>
      <c r="H254" s="24">
        <f>VLOOKUP(F254,'Direct Energy Data'!A:E,5,FALSE)</f>
        <v>44140</v>
      </c>
      <c r="I254" s="24" t="s">
        <v>2302</v>
      </c>
      <c r="J254" s="25" t="s">
        <v>1725</v>
      </c>
      <c r="K254" s="26" t="s">
        <v>1073</v>
      </c>
      <c r="L254" s="33" t="s">
        <v>1074</v>
      </c>
      <c r="M254" s="5" t="s">
        <v>1724</v>
      </c>
      <c r="N254" s="5"/>
      <c r="O254" s="5" t="s">
        <v>1075</v>
      </c>
      <c r="P254" s="5" t="s">
        <v>1037</v>
      </c>
      <c r="Q254" s="24" t="s">
        <v>1033</v>
      </c>
      <c r="R254" s="7">
        <f>VLOOKUP(C254,'Internal Data'!A:G,4,FALSE)</f>
        <v>52</v>
      </c>
      <c r="S254" s="7" t="str">
        <f>VLOOKUP(C254,'Internal Data'!A:G,5,FALSE)</f>
        <v>001</v>
      </c>
      <c r="T254" s="7">
        <f>VLOOKUP(C254,'Internal Data'!A:G,6,FALSE)</f>
        <v>2002</v>
      </c>
      <c r="U254" s="94">
        <f>VLOOKUP(C254,'Internal Data'!A:G,7,FALSE)</f>
        <v>44</v>
      </c>
      <c r="V254" s="92" t="str">
        <f>VLOOKUP(C254,'Direct Energy Data'!B:F,5,FALSE)</f>
        <v>CE-GSD</v>
      </c>
      <c r="W254" s="47" t="str">
        <f>VLOOKUP(V254,'EnergyCAP Data'!K:L,2,FALSE)</f>
        <v>CE Gen Sec DS</v>
      </c>
      <c r="X254" s="48">
        <f>VLOOKUP(F254,'Direct Energy Data'!A:C,3,FALSE)</f>
        <v>70.080000000000013</v>
      </c>
      <c r="Y254" s="48">
        <f>VLOOKUP(C254,'EnergyCAP Data'!A:B,2,FALSE)</f>
        <v>72</v>
      </c>
      <c r="Z254" s="48">
        <f>VLOOKUP(C254,'EnergyCAP Data'!N:O,2,FALSE)</f>
        <v>5</v>
      </c>
      <c r="AA254" s="39"/>
      <c r="AB254" s="39"/>
      <c r="AC254" s="40"/>
      <c r="AD254" s="49">
        <f t="shared" si="9"/>
        <v>1.6438356164383563E-3</v>
      </c>
    </row>
    <row r="255" spans="1:30" x14ac:dyDescent="0.35">
      <c r="A255" s="7">
        <f t="shared" si="10"/>
        <v>1</v>
      </c>
      <c r="B255" s="5" t="s">
        <v>1022</v>
      </c>
      <c r="C255" s="6" t="s">
        <v>491</v>
      </c>
      <c r="D255" s="5" t="s">
        <v>1726</v>
      </c>
      <c r="E255" s="8">
        <v>210000954003</v>
      </c>
      <c r="F255" s="6" t="s">
        <v>492</v>
      </c>
      <c r="G255" s="5" t="s">
        <v>2596</v>
      </c>
      <c r="H255" s="24">
        <f>VLOOKUP(F255,'Direct Energy Data'!A:E,5,FALSE)</f>
        <v>44140</v>
      </c>
      <c r="I255" s="24" t="s">
        <v>2302</v>
      </c>
      <c r="J255" s="25" t="s">
        <v>1728</v>
      </c>
      <c r="K255" s="26" t="s">
        <v>1073</v>
      </c>
      <c r="L255" s="33" t="s">
        <v>1074</v>
      </c>
      <c r="M255" s="5" t="s">
        <v>1727</v>
      </c>
      <c r="N255" s="5"/>
      <c r="O255" s="5" t="s">
        <v>1075</v>
      </c>
      <c r="P255" s="5" t="s">
        <v>1037</v>
      </c>
      <c r="Q255" s="24" t="s">
        <v>1033</v>
      </c>
      <c r="R255" s="7">
        <f>VLOOKUP(C255,'Internal Data'!A:G,4,FALSE)</f>
        <v>52</v>
      </c>
      <c r="S255" s="7" t="str">
        <f>VLOOKUP(C255,'Internal Data'!A:G,5,FALSE)</f>
        <v>001</v>
      </c>
      <c r="T255" s="7">
        <f>VLOOKUP(C255,'Internal Data'!A:G,6,FALSE)</f>
        <v>2002</v>
      </c>
      <c r="U255" s="94">
        <f>VLOOKUP(C255,'Internal Data'!A:G,7,FALSE)</f>
        <v>44</v>
      </c>
      <c r="V255" s="92" t="str">
        <f>VLOOKUP(C255,'Direct Energy Data'!B:F,5,FALSE)</f>
        <v>CE-GSD</v>
      </c>
      <c r="W255" s="47" t="str">
        <f>VLOOKUP(V255,'EnergyCAP Data'!K:L,2,FALSE)</f>
        <v>CE Gen Sec DS</v>
      </c>
      <c r="X255" s="48">
        <f>VLOOKUP(F255,'Direct Energy Data'!A:C,3,FALSE)</f>
        <v>70.080000000000013</v>
      </c>
      <c r="Y255" s="48">
        <f>VLOOKUP(C255,'EnergyCAP Data'!A:B,2,FALSE)</f>
        <v>72</v>
      </c>
      <c r="Z255" s="48">
        <f>VLOOKUP(C255,'EnergyCAP Data'!N:O,2,FALSE)</f>
        <v>5</v>
      </c>
      <c r="AA255" s="39"/>
      <c r="AB255" s="39"/>
      <c r="AC255" s="40"/>
      <c r="AD255" s="49">
        <f t="shared" ref="AD255:AD318" si="11">Y255/(8760*Z255)</f>
        <v>1.6438356164383563E-3</v>
      </c>
    </row>
    <row r="256" spans="1:30" x14ac:dyDescent="0.35">
      <c r="A256" s="7">
        <f t="shared" si="10"/>
        <v>1</v>
      </c>
      <c r="B256" s="5" t="s">
        <v>1022</v>
      </c>
      <c r="C256" s="6" t="s">
        <v>493</v>
      </c>
      <c r="D256" s="5" t="s">
        <v>1729</v>
      </c>
      <c r="E256" s="8">
        <v>210000954003</v>
      </c>
      <c r="F256" s="6" t="s">
        <v>494</v>
      </c>
      <c r="G256" s="5" t="s">
        <v>2597</v>
      </c>
      <c r="H256" s="24">
        <f>VLOOKUP(F256,'Direct Energy Data'!A:E,5,FALSE)</f>
        <v>44149</v>
      </c>
      <c r="I256" s="24" t="s">
        <v>2302</v>
      </c>
      <c r="J256" s="25" t="s">
        <v>1731</v>
      </c>
      <c r="K256" s="26" t="s">
        <v>1073</v>
      </c>
      <c r="L256" s="33" t="s">
        <v>1074</v>
      </c>
      <c r="M256" s="5" t="s">
        <v>1730</v>
      </c>
      <c r="N256" s="5"/>
      <c r="O256" s="5" t="s">
        <v>1075</v>
      </c>
      <c r="P256" s="5" t="s">
        <v>1037</v>
      </c>
      <c r="Q256" s="24" t="s">
        <v>1033</v>
      </c>
      <c r="R256" s="7">
        <f>VLOOKUP(C256,'Internal Data'!A:G,4,FALSE)</f>
        <v>52</v>
      </c>
      <c r="S256" s="7" t="str">
        <f>VLOOKUP(C256,'Internal Data'!A:G,5,FALSE)</f>
        <v>001</v>
      </c>
      <c r="T256" s="7">
        <f>VLOOKUP(C256,'Internal Data'!A:G,6,FALSE)</f>
        <v>2002</v>
      </c>
      <c r="U256" s="94">
        <f>VLOOKUP(C256,'Internal Data'!A:G,7,FALSE)</f>
        <v>44</v>
      </c>
      <c r="V256" s="92" t="str">
        <f>VLOOKUP(C256,'Direct Energy Data'!B:F,5,FALSE)</f>
        <v>CE-GSD</v>
      </c>
      <c r="W256" s="47" t="str">
        <f>VLOOKUP(V256,'EnergyCAP Data'!K:L,2,FALSE)</f>
        <v>CE Gen Sec DS</v>
      </c>
      <c r="X256" s="48">
        <f>VLOOKUP(F256,'Direct Energy Data'!A:C,3,FALSE)</f>
        <v>70.080000000000013</v>
      </c>
      <c r="Y256" s="48">
        <f>VLOOKUP(C256,'EnergyCAP Data'!A:B,2,FALSE)</f>
        <v>72</v>
      </c>
      <c r="Z256" s="48">
        <f>VLOOKUP(C256,'EnergyCAP Data'!N:O,2,FALSE)</f>
        <v>5</v>
      </c>
      <c r="AA256" s="39"/>
      <c r="AB256" s="39"/>
      <c r="AC256" s="40"/>
      <c r="AD256" s="49">
        <f t="shared" si="11"/>
        <v>1.6438356164383563E-3</v>
      </c>
    </row>
    <row r="257" spans="1:30" x14ac:dyDescent="0.35">
      <c r="A257" s="7">
        <f t="shared" si="10"/>
        <v>1</v>
      </c>
      <c r="B257" s="5" t="s">
        <v>1022</v>
      </c>
      <c r="C257" s="6" t="s">
        <v>495</v>
      </c>
      <c r="D257" s="5" t="s">
        <v>1732</v>
      </c>
      <c r="E257" s="8">
        <v>210000954003</v>
      </c>
      <c r="F257" s="6" t="s">
        <v>496</v>
      </c>
      <c r="G257" s="5" t="s">
        <v>2598</v>
      </c>
      <c r="H257" s="24">
        <f>VLOOKUP(F257,'Direct Energy Data'!A:E,5,FALSE)</f>
        <v>44139</v>
      </c>
      <c r="I257" s="24" t="s">
        <v>2302</v>
      </c>
      <c r="J257" s="25" t="s">
        <v>1734</v>
      </c>
      <c r="K257" s="26" t="s">
        <v>1073</v>
      </c>
      <c r="L257" s="33" t="s">
        <v>1074</v>
      </c>
      <c r="M257" s="5" t="s">
        <v>1733</v>
      </c>
      <c r="N257" s="5"/>
      <c r="O257" s="5" t="s">
        <v>1075</v>
      </c>
      <c r="P257" s="5" t="s">
        <v>1037</v>
      </c>
      <c r="Q257" s="24" t="s">
        <v>1033</v>
      </c>
      <c r="R257" s="7">
        <f>VLOOKUP(C257,'Internal Data'!A:G,4,FALSE)</f>
        <v>52</v>
      </c>
      <c r="S257" s="7" t="str">
        <f>VLOOKUP(C257,'Internal Data'!A:G,5,FALSE)</f>
        <v>001</v>
      </c>
      <c r="T257" s="7">
        <f>VLOOKUP(C257,'Internal Data'!A:G,6,FALSE)</f>
        <v>2002</v>
      </c>
      <c r="U257" s="94">
        <f>VLOOKUP(C257,'Internal Data'!A:G,7,FALSE)</f>
        <v>44</v>
      </c>
      <c r="V257" s="92" t="str">
        <f>VLOOKUP(C257,'Direct Energy Data'!B:F,5,FALSE)</f>
        <v>CE-GSD</v>
      </c>
      <c r="W257" s="47" t="str">
        <f>VLOOKUP(V257,'EnergyCAP Data'!K:L,2,FALSE)</f>
        <v>CE Gen Sec DS</v>
      </c>
      <c r="X257" s="48">
        <f>VLOOKUP(F257,'Direct Energy Data'!A:C,3,FALSE)</f>
        <v>64.240000000000009</v>
      </c>
      <c r="Y257" s="48">
        <f>VLOOKUP(C257,'EnergyCAP Data'!A:B,2,FALSE)</f>
        <v>72</v>
      </c>
      <c r="Z257" s="48">
        <f>VLOOKUP(C257,'EnergyCAP Data'!N:O,2,FALSE)</f>
        <v>5</v>
      </c>
      <c r="AA257" s="39"/>
      <c r="AB257" s="39"/>
      <c r="AC257" s="40"/>
      <c r="AD257" s="49">
        <f t="shared" si="11"/>
        <v>1.6438356164383563E-3</v>
      </c>
    </row>
    <row r="258" spans="1:30" x14ac:dyDescent="0.35">
      <c r="A258" s="7">
        <f t="shared" si="10"/>
        <v>1</v>
      </c>
      <c r="B258" s="5" t="s">
        <v>1022</v>
      </c>
      <c r="C258" s="6" t="s">
        <v>497</v>
      </c>
      <c r="D258" s="5" t="s">
        <v>1735</v>
      </c>
      <c r="E258" s="8">
        <v>210000954003</v>
      </c>
      <c r="F258" s="6" t="s">
        <v>498</v>
      </c>
      <c r="G258" s="5" t="s">
        <v>2599</v>
      </c>
      <c r="H258" s="24">
        <f>VLOOKUP(F258,'Direct Energy Data'!A:E,5,FALSE)</f>
        <v>44128</v>
      </c>
      <c r="I258" s="24" t="s">
        <v>2302</v>
      </c>
      <c r="J258" s="25" t="s">
        <v>1737</v>
      </c>
      <c r="K258" s="26" t="s">
        <v>1073</v>
      </c>
      <c r="L258" s="33" t="s">
        <v>1074</v>
      </c>
      <c r="M258" s="5" t="s">
        <v>1736</v>
      </c>
      <c r="N258" s="5"/>
      <c r="O258" s="5" t="s">
        <v>1075</v>
      </c>
      <c r="P258" s="5" t="s">
        <v>1037</v>
      </c>
      <c r="Q258" s="24" t="s">
        <v>1033</v>
      </c>
      <c r="R258" s="7">
        <f>VLOOKUP(C258,'Internal Data'!A:G,4,FALSE)</f>
        <v>52</v>
      </c>
      <c r="S258" s="7" t="str">
        <f>VLOOKUP(C258,'Internal Data'!A:G,5,FALSE)</f>
        <v>001</v>
      </c>
      <c r="T258" s="7">
        <f>VLOOKUP(C258,'Internal Data'!A:G,6,FALSE)</f>
        <v>2002</v>
      </c>
      <c r="U258" s="94">
        <f>VLOOKUP(C258,'Internal Data'!A:G,7,FALSE)</f>
        <v>44</v>
      </c>
      <c r="V258" s="92" t="str">
        <f>VLOOKUP(C258,'Direct Energy Data'!B:F,5,FALSE)</f>
        <v>CE-GSD</v>
      </c>
      <c r="W258" s="47" t="str">
        <f>VLOOKUP(V258,'EnergyCAP Data'!K:L,2,FALSE)</f>
        <v>CE Gen Sec DS</v>
      </c>
      <c r="X258" s="48">
        <f>VLOOKUP(F258,'Direct Energy Data'!A:C,3,FALSE)</f>
        <v>64.240000000000009</v>
      </c>
      <c r="Y258" s="48">
        <f>VLOOKUP(C258,'EnergyCAP Data'!A:B,2,FALSE)</f>
        <v>72</v>
      </c>
      <c r="Z258" s="48">
        <f>VLOOKUP(C258,'EnergyCAP Data'!N:O,2,FALSE)</f>
        <v>5</v>
      </c>
      <c r="AA258" s="39"/>
      <c r="AB258" s="39"/>
      <c r="AC258" s="40"/>
      <c r="AD258" s="49">
        <f t="shared" si="11"/>
        <v>1.6438356164383563E-3</v>
      </c>
    </row>
    <row r="259" spans="1:30" x14ac:dyDescent="0.35">
      <c r="A259" s="7">
        <f t="shared" ref="A259:A322" si="12">COUNTIF(C:C,C259)</f>
        <v>1</v>
      </c>
      <c r="B259" s="5" t="s">
        <v>1022</v>
      </c>
      <c r="C259" s="6" t="s">
        <v>499</v>
      </c>
      <c r="D259" s="5" t="s">
        <v>1738</v>
      </c>
      <c r="E259" s="8">
        <v>210000954003</v>
      </c>
      <c r="F259" s="6" t="s">
        <v>500</v>
      </c>
      <c r="G259" s="5" t="s">
        <v>2600</v>
      </c>
      <c r="H259" s="24">
        <f>VLOOKUP(F259,'Direct Energy Data'!A:E,5,FALSE)</f>
        <v>44128</v>
      </c>
      <c r="I259" s="24" t="s">
        <v>2302</v>
      </c>
      <c r="J259" s="25" t="s">
        <v>1740</v>
      </c>
      <c r="K259" s="26" t="s">
        <v>1073</v>
      </c>
      <c r="L259" s="33" t="s">
        <v>1074</v>
      </c>
      <c r="M259" s="5" t="s">
        <v>1739</v>
      </c>
      <c r="N259" s="5"/>
      <c r="O259" s="5" t="s">
        <v>1075</v>
      </c>
      <c r="P259" s="5" t="s">
        <v>1037</v>
      </c>
      <c r="Q259" s="24" t="s">
        <v>1033</v>
      </c>
      <c r="R259" s="7">
        <f>VLOOKUP(C259,'Internal Data'!A:G,4,FALSE)</f>
        <v>52</v>
      </c>
      <c r="S259" s="7" t="str">
        <f>VLOOKUP(C259,'Internal Data'!A:G,5,FALSE)</f>
        <v>001</v>
      </c>
      <c r="T259" s="7">
        <f>VLOOKUP(C259,'Internal Data'!A:G,6,FALSE)</f>
        <v>2002</v>
      </c>
      <c r="U259" s="94">
        <f>VLOOKUP(C259,'Internal Data'!A:G,7,FALSE)</f>
        <v>44</v>
      </c>
      <c r="V259" s="92" t="str">
        <f>VLOOKUP(C259,'Direct Energy Data'!B:F,5,FALSE)</f>
        <v>CE-GSD</v>
      </c>
      <c r="W259" s="47" t="str">
        <f>VLOOKUP(V259,'EnergyCAP Data'!K:L,2,FALSE)</f>
        <v>CE Gen Sec DS</v>
      </c>
      <c r="X259" s="48">
        <f>VLOOKUP(F259,'Direct Energy Data'!A:C,3,FALSE)</f>
        <v>64.240000000000009</v>
      </c>
      <c r="Y259" s="48">
        <f>VLOOKUP(C259,'EnergyCAP Data'!A:B,2,FALSE)</f>
        <v>72</v>
      </c>
      <c r="Z259" s="48">
        <f>VLOOKUP(C259,'EnergyCAP Data'!N:O,2,FALSE)</f>
        <v>5</v>
      </c>
      <c r="AA259" s="39"/>
      <c r="AB259" s="39"/>
      <c r="AC259" s="40"/>
      <c r="AD259" s="49">
        <f t="shared" si="11"/>
        <v>1.6438356164383563E-3</v>
      </c>
    </row>
    <row r="260" spans="1:30" x14ac:dyDescent="0.35">
      <c r="A260" s="7">
        <f t="shared" si="12"/>
        <v>1</v>
      </c>
      <c r="B260" s="5" t="s">
        <v>1022</v>
      </c>
      <c r="C260" s="6" t="s">
        <v>501</v>
      </c>
      <c r="D260" s="5" t="s">
        <v>1741</v>
      </c>
      <c r="E260" s="8">
        <v>210000954003</v>
      </c>
      <c r="F260" s="6" t="s">
        <v>502</v>
      </c>
      <c r="G260" s="5" t="s">
        <v>2601</v>
      </c>
      <c r="H260" s="24">
        <f>VLOOKUP(F260,'Direct Energy Data'!A:E,5,FALSE)</f>
        <v>44128</v>
      </c>
      <c r="I260" s="24" t="s">
        <v>2302</v>
      </c>
      <c r="J260" s="25" t="s">
        <v>1743</v>
      </c>
      <c r="K260" s="26" t="s">
        <v>1073</v>
      </c>
      <c r="L260" s="33" t="s">
        <v>1074</v>
      </c>
      <c r="M260" s="5" t="s">
        <v>1742</v>
      </c>
      <c r="N260" s="5"/>
      <c r="O260" s="5" t="s">
        <v>1075</v>
      </c>
      <c r="P260" s="5" t="s">
        <v>1037</v>
      </c>
      <c r="Q260" s="24" t="s">
        <v>1033</v>
      </c>
      <c r="R260" s="7">
        <f>VLOOKUP(C260,'Internal Data'!A:G,4,FALSE)</f>
        <v>52</v>
      </c>
      <c r="S260" s="7" t="str">
        <f>VLOOKUP(C260,'Internal Data'!A:G,5,FALSE)</f>
        <v>001</v>
      </c>
      <c r="T260" s="7">
        <f>VLOOKUP(C260,'Internal Data'!A:G,6,FALSE)</f>
        <v>2002</v>
      </c>
      <c r="U260" s="94">
        <f>VLOOKUP(C260,'Internal Data'!A:G,7,FALSE)</f>
        <v>44</v>
      </c>
      <c r="V260" s="92" t="str">
        <f>VLOOKUP(C260,'Direct Energy Data'!B:F,5,FALSE)</f>
        <v>CE-GSD</v>
      </c>
      <c r="W260" s="47" t="str">
        <f>VLOOKUP(V260,'EnergyCAP Data'!K:L,2,FALSE)</f>
        <v>CE Gen Sec DS</v>
      </c>
      <c r="X260" s="48">
        <f>VLOOKUP(F260,'Direct Energy Data'!A:C,3,FALSE)</f>
        <v>64.240000000000009</v>
      </c>
      <c r="Y260" s="48">
        <f>VLOOKUP(C260,'EnergyCAP Data'!A:B,2,FALSE)</f>
        <v>72</v>
      </c>
      <c r="Z260" s="48">
        <f>VLOOKUP(C260,'EnergyCAP Data'!N:O,2,FALSE)</f>
        <v>5</v>
      </c>
      <c r="AA260" s="39"/>
      <c r="AB260" s="39"/>
      <c r="AC260" s="40"/>
      <c r="AD260" s="49">
        <f t="shared" si="11"/>
        <v>1.6438356164383563E-3</v>
      </c>
    </row>
    <row r="261" spans="1:30" x14ac:dyDescent="0.35">
      <c r="A261" s="7">
        <f t="shared" si="12"/>
        <v>1</v>
      </c>
      <c r="B261" s="5" t="s">
        <v>1022</v>
      </c>
      <c r="C261" s="6" t="s">
        <v>503</v>
      </c>
      <c r="D261" s="5" t="s">
        <v>1744</v>
      </c>
      <c r="E261" s="8">
        <v>210000954003</v>
      </c>
      <c r="F261" s="6" t="s">
        <v>504</v>
      </c>
      <c r="G261" s="5" t="s">
        <v>2602</v>
      </c>
      <c r="H261" s="24">
        <f>VLOOKUP(F261,'Direct Energy Data'!A:E,5,FALSE)</f>
        <v>44134</v>
      </c>
      <c r="I261" s="24" t="s">
        <v>2302</v>
      </c>
      <c r="J261" s="25" t="s">
        <v>1746</v>
      </c>
      <c r="K261" s="26" t="s">
        <v>1073</v>
      </c>
      <c r="L261" s="33" t="s">
        <v>1074</v>
      </c>
      <c r="M261" s="5" t="s">
        <v>1745</v>
      </c>
      <c r="N261" s="5"/>
      <c r="O261" s="5" t="s">
        <v>1075</v>
      </c>
      <c r="P261" s="5" t="s">
        <v>1037</v>
      </c>
      <c r="Q261" s="24" t="s">
        <v>1033</v>
      </c>
      <c r="R261" s="7">
        <f>VLOOKUP(C261,'Internal Data'!A:G,4,FALSE)</f>
        <v>52</v>
      </c>
      <c r="S261" s="7" t="str">
        <f>VLOOKUP(C261,'Internal Data'!A:G,5,FALSE)</f>
        <v>001</v>
      </c>
      <c r="T261" s="7">
        <f>VLOOKUP(C261,'Internal Data'!A:G,6,FALSE)</f>
        <v>2002</v>
      </c>
      <c r="U261" s="94">
        <f>VLOOKUP(C261,'Internal Data'!A:G,7,FALSE)</f>
        <v>44</v>
      </c>
      <c r="V261" s="92" t="str">
        <f>VLOOKUP(C261,'Direct Energy Data'!B:F,5,FALSE)</f>
        <v>CE-GSD</v>
      </c>
      <c r="W261" s="47" t="str">
        <f>VLOOKUP(V261,'EnergyCAP Data'!K:L,2,FALSE)</f>
        <v>CE Gen Sec DS</v>
      </c>
      <c r="X261" s="48">
        <f>VLOOKUP(F261,'Direct Energy Data'!A:C,3,FALSE)</f>
        <v>64.240000000000009</v>
      </c>
      <c r="Y261" s="48">
        <f>VLOOKUP(C261,'EnergyCAP Data'!A:B,2,FALSE)</f>
        <v>72</v>
      </c>
      <c r="Z261" s="48">
        <f>VLOOKUP(C261,'EnergyCAP Data'!N:O,2,FALSE)</f>
        <v>5</v>
      </c>
      <c r="AA261" s="39"/>
      <c r="AB261" s="39"/>
      <c r="AC261" s="40"/>
      <c r="AD261" s="49">
        <f t="shared" si="11"/>
        <v>1.6438356164383563E-3</v>
      </c>
    </row>
    <row r="262" spans="1:30" x14ac:dyDescent="0.35">
      <c r="A262" s="7">
        <f t="shared" si="12"/>
        <v>1</v>
      </c>
      <c r="B262" s="5" t="s">
        <v>1022</v>
      </c>
      <c r="C262" s="6" t="s">
        <v>553</v>
      </c>
      <c r="D262" s="5" t="s">
        <v>1750</v>
      </c>
      <c r="E262" s="8">
        <v>210000954003</v>
      </c>
      <c r="F262" s="6" t="s">
        <v>554</v>
      </c>
      <c r="G262" s="5" t="s">
        <v>2603</v>
      </c>
      <c r="H262" s="24">
        <f>VLOOKUP(F262,'Direct Energy Data'!A:E,5,FALSE)</f>
        <v>44134</v>
      </c>
      <c r="I262" s="24" t="s">
        <v>2302</v>
      </c>
      <c r="J262" s="25" t="s">
        <v>1752</v>
      </c>
      <c r="K262" s="26" t="s">
        <v>1073</v>
      </c>
      <c r="L262" s="33" t="s">
        <v>1074</v>
      </c>
      <c r="M262" s="5" t="s">
        <v>1751</v>
      </c>
      <c r="N262" s="5"/>
      <c r="O262" s="5" t="s">
        <v>1075</v>
      </c>
      <c r="P262" s="5" t="s">
        <v>1037</v>
      </c>
      <c r="Q262" s="24" t="s">
        <v>1033</v>
      </c>
      <c r="R262" s="7">
        <f>VLOOKUP(C262,'Internal Data'!A:G,4,FALSE)</f>
        <v>52</v>
      </c>
      <c r="S262" s="7" t="str">
        <f>VLOOKUP(C262,'Internal Data'!A:G,5,FALSE)</f>
        <v>001</v>
      </c>
      <c r="T262" s="7">
        <f>VLOOKUP(C262,'Internal Data'!A:G,6,FALSE)</f>
        <v>2002</v>
      </c>
      <c r="U262" s="94">
        <f>VLOOKUP(C262,'Internal Data'!A:G,7,FALSE)</f>
        <v>44</v>
      </c>
      <c r="V262" s="92" t="str">
        <f>VLOOKUP(C262,'Direct Energy Data'!B:F,5,FALSE)</f>
        <v>CE-GSD</v>
      </c>
      <c r="W262" s="47" t="str">
        <f>VLOOKUP(V262,'EnergyCAP Data'!K:L,2,FALSE)</f>
        <v>CE Gen Sec DS</v>
      </c>
      <c r="X262" s="48">
        <f>VLOOKUP(F262,'Direct Energy Data'!A:C,3,FALSE)</f>
        <v>64.240000000000009</v>
      </c>
      <c r="Y262" s="48">
        <f>VLOOKUP(C262,'EnergyCAP Data'!A:B,2,FALSE)</f>
        <v>72</v>
      </c>
      <c r="Z262" s="48">
        <f>VLOOKUP(C262,'EnergyCAP Data'!N:O,2,FALSE)</f>
        <v>5</v>
      </c>
      <c r="AA262" s="39"/>
      <c r="AB262" s="39"/>
      <c r="AC262" s="40"/>
      <c r="AD262" s="49">
        <f t="shared" si="11"/>
        <v>1.6438356164383563E-3</v>
      </c>
    </row>
    <row r="263" spans="1:30" x14ac:dyDescent="0.35">
      <c r="A263" s="7">
        <f t="shared" si="12"/>
        <v>1</v>
      </c>
      <c r="B263" s="5" t="s">
        <v>1022</v>
      </c>
      <c r="C263" s="6" t="s">
        <v>589</v>
      </c>
      <c r="D263" s="5" t="s">
        <v>1753</v>
      </c>
      <c r="E263" s="8">
        <v>210000954003</v>
      </c>
      <c r="F263" s="6" t="s">
        <v>590</v>
      </c>
      <c r="G263" s="5" t="s">
        <v>2604</v>
      </c>
      <c r="H263" s="24">
        <f>VLOOKUP(F263,'Direct Energy Data'!A:E,5,FALSE)</f>
        <v>44130</v>
      </c>
      <c r="I263" s="24" t="s">
        <v>2302</v>
      </c>
      <c r="J263" s="25" t="s">
        <v>1755</v>
      </c>
      <c r="K263" s="26" t="s">
        <v>1073</v>
      </c>
      <c r="L263" s="33" t="s">
        <v>1074</v>
      </c>
      <c r="M263" s="5" t="s">
        <v>1754</v>
      </c>
      <c r="N263" s="5"/>
      <c r="O263" s="5" t="s">
        <v>1075</v>
      </c>
      <c r="P263" s="5" t="s">
        <v>1037</v>
      </c>
      <c r="Q263" s="24" t="s">
        <v>1033</v>
      </c>
      <c r="R263" s="7">
        <f>VLOOKUP(C263,'Internal Data'!A:G,4,FALSE)</f>
        <v>52</v>
      </c>
      <c r="S263" s="7" t="str">
        <f>VLOOKUP(C263,'Internal Data'!A:G,5,FALSE)</f>
        <v>001</v>
      </c>
      <c r="T263" s="7">
        <f>VLOOKUP(C263,'Internal Data'!A:G,6,FALSE)</f>
        <v>2002</v>
      </c>
      <c r="U263" s="94">
        <f>VLOOKUP(C263,'Internal Data'!A:G,7,FALSE)</f>
        <v>44</v>
      </c>
      <c r="V263" s="92" t="str">
        <f>VLOOKUP(C263,'Direct Energy Data'!B:F,5,FALSE)</f>
        <v>CE-GSD</v>
      </c>
      <c r="W263" s="47" t="str">
        <f>VLOOKUP(V263,'EnergyCAP Data'!K:L,2,FALSE)</f>
        <v>CE Gen Sec DS</v>
      </c>
      <c r="X263" s="48">
        <f>VLOOKUP(F263,'Direct Energy Data'!A:C,3,FALSE)</f>
        <v>64.240000000000009</v>
      </c>
      <c r="Y263" s="48">
        <f>VLOOKUP(C263,'EnergyCAP Data'!A:B,2,FALSE)</f>
        <v>72</v>
      </c>
      <c r="Z263" s="48">
        <f>VLOOKUP(C263,'EnergyCAP Data'!N:O,2,FALSE)</f>
        <v>5</v>
      </c>
      <c r="AA263" s="39"/>
      <c r="AB263" s="39"/>
      <c r="AC263" s="40"/>
      <c r="AD263" s="49">
        <f t="shared" si="11"/>
        <v>1.6438356164383563E-3</v>
      </c>
    </row>
    <row r="264" spans="1:30" x14ac:dyDescent="0.35">
      <c r="A264" s="7">
        <f t="shared" si="12"/>
        <v>1</v>
      </c>
      <c r="B264" s="5" t="s">
        <v>1022</v>
      </c>
      <c r="C264" s="6" t="s">
        <v>591</v>
      </c>
      <c r="D264" s="5" t="s">
        <v>1756</v>
      </c>
      <c r="E264" s="8">
        <v>210000954003</v>
      </c>
      <c r="F264" s="6" t="s">
        <v>592</v>
      </c>
      <c r="G264" s="5" t="s">
        <v>2561</v>
      </c>
      <c r="H264" s="24">
        <f>VLOOKUP(F264,'Direct Energy Data'!A:E,5,FALSE)</f>
        <v>44142</v>
      </c>
      <c r="I264" s="24" t="s">
        <v>2302</v>
      </c>
      <c r="J264" s="25" t="s">
        <v>1757</v>
      </c>
      <c r="K264" s="26" t="s">
        <v>1073</v>
      </c>
      <c r="L264" s="33" t="s">
        <v>1074</v>
      </c>
      <c r="M264" s="5" t="s">
        <v>1387</v>
      </c>
      <c r="N264" s="5"/>
      <c r="O264" s="5" t="s">
        <v>1075</v>
      </c>
      <c r="P264" s="5" t="s">
        <v>1037</v>
      </c>
      <c r="Q264" s="24" t="s">
        <v>1033</v>
      </c>
      <c r="R264" s="7">
        <f>VLOOKUP(C264,'Internal Data'!A:G,4,FALSE)</f>
        <v>52</v>
      </c>
      <c r="S264" s="7" t="str">
        <f>VLOOKUP(C264,'Internal Data'!A:G,5,FALSE)</f>
        <v>001</v>
      </c>
      <c r="T264" s="7">
        <f>VLOOKUP(C264,'Internal Data'!A:G,6,FALSE)</f>
        <v>2002</v>
      </c>
      <c r="U264" s="94">
        <f>VLOOKUP(C264,'Internal Data'!A:G,7,FALSE)</f>
        <v>44</v>
      </c>
      <c r="V264" s="92" t="str">
        <f>VLOOKUP(C264,'Direct Energy Data'!B:F,5,FALSE)</f>
        <v>CE-GSD</v>
      </c>
      <c r="W264" s="47" t="str">
        <f>VLOOKUP(V264,'EnergyCAP Data'!K:L,2,FALSE)</f>
        <v>CE Gen Sec DS</v>
      </c>
      <c r="X264" s="48">
        <f>VLOOKUP(F264,'Direct Energy Data'!A:C,3,FALSE)</f>
        <v>64.240000000000009</v>
      </c>
      <c r="Y264" s="48">
        <f>VLOOKUP(C264,'EnergyCAP Data'!A:B,2,FALSE)</f>
        <v>72</v>
      </c>
      <c r="Z264" s="48">
        <f>VLOOKUP(C264,'EnergyCAP Data'!N:O,2,FALSE)</f>
        <v>5</v>
      </c>
      <c r="AA264" s="39"/>
      <c r="AB264" s="39"/>
      <c r="AC264" s="40"/>
      <c r="AD264" s="49">
        <f t="shared" si="11"/>
        <v>1.6438356164383563E-3</v>
      </c>
    </row>
    <row r="265" spans="1:30" x14ac:dyDescent="0.35">
      <c r="A265" s="7">
        <f t="shared" si="12"/>
        <v>1</v>
      </c>
      <c r="B265" s="5" t="s">
        <v>1022</v>
      </c>
      <c r="C265" s="6" t="s">
        <v>593</v>
      </c>
      <c r="D265" s="5" t="s">
        <v>1758</v>
      </c>
      <c r="E265" s="8">
        <v>210000957006</v>
      </c>
      <c r="F265" s="6" t="s">
        <v>594</v>
      </c>
      <c r="G265" s="5" t="s">
        <v>2605</v>
      </c>
      <c r="H265" s="24">
        <f>VLOOKUP(F265,'Direct Energy Data'!A:E,5,FALSE)</f>
        <v>44131</v>
      </c>
      <c r="I265" s="24" t="s">
        <v>2302</v>
      </c>
      <c r="J265" s="25" t="s">
        <v>1760</v>
      </c>
      <c r="K265" s="26" t="s">
        <v>1073</v>
      </c>
      <c r="L265" s="33" t="s">
        <v>1074</v>
      </c>
      <c r="M265" s="5" t="s">
        <v>1759</v>
      </c>
      <c r="N265" s="5"/>
      <c r="O265" s="5" t="s">
        <v>1075</v>
      </c>
      <c r="P265" s="5" t="s">
        <v>1037</v>
      </c>
      <c r="Q265" s="24" t="s">
        <v>1033</v>
      </c>
      <c r="R265" s="7">
        <f>VLOOKUP(C265,'Internal Data'!A:G,4,FALSE)</f>
        <v>52</v>
      </c>
      <c r="S265" s="7" t="str">
        <f>VLOOKUP(C265,'Internal Data'!A:G,5,FALSE)</f>
        <v>001</v>
      </c>
      <c r="T265" s="7">
        <f>VLOOKUP(C265,'Internal Data'!A:G,6,FALSE)</f>
        <v>2002</v>
      </c>
      <c r="U265" s="94">
        <f>VLOOKUP(C265,'Internal Data'!A:G,7,FALSE)</f>
        <v>44</v>
      </c>
      <c r="V265" s="92" t="str">
        <f>VLOOKUP(C265,'Direct Energy Data'!B:F,5,FALSE)</f>
        <v>CE-GSD</v>
      </c>
      <c r="W265" s="47" t="str">
        <f>VLOOKUP(V265,'EnergyCAP Data'!K:L,2,FALSE)</f>
        <v>CE Gen Sec DS</v>
      </c>
      <c r="X265" s="48">
        <f>VLOOKUP(F265,'Direct Energy Data'!A:C,3,FALSE)</f>
        <v>64.240000000000009</v>
      </c>
      <c r="Y265" s="48">
        <f>VLOOKUP(C265,'EnergyCAP Data'!A:B,2,FALSE)</f>
        <v>72</v>
      </c>
      <c r="Z265" s="48">
        <f>VLOOKUP(C265,'EnergyCAP Data'!N:O,2,FALSE)</f>
        <v>5</v>
      </c>
      <c r="AA265" s="39"/>
      <c r="AB265" s="39"/>
      <c r="AC265" s="40"/>
      <c r="AD265" s="49">
        <f t="shared" si="11"/>
        <v>1.6438356164383563E-3</v>
      </c>
    </row>
    <row r="266" spans="1:30" x14ac:dyDescent="0.35">
      <c r="A266" s="7">
        <f t="shared" si="12"/>
        <v>1</v>
      </c>
      <c r="B266" s="5" t="s">
        <v>1022</v>
      </c>
      <c r="C266" s="6" t="s">
        <v>619</v>
      </c>
      <c r="D266" s="5" t="s">
        <v>1761</v>
      </c>
      <c r="E266" s="8">
        <v>210000954003</v>
      </c>
      <c r="F266" s="6" t="s">
        <v>620</v>
      </c>
      <c r="G266" s="5" t="s">
        <v>2606</v>
      </c>
      <c r="H266" s="24" t="str">
        <f>VLOOKUP(F266,'Direct Energy Data'!A:E,5,FALSE)</f>
        <v>44149-4840</v>
      </c>
      <c r="I266" s="24" t="s">
        <v>2302</v>
      </c>
      <c r="J266" s="25" t="s">
        <v>1763</v>
      </c>
      <c r="K266" s="26" t="s">
        <v>1073</v>
      </c>
      <c r="L266" s="33" t="s">
        <v>1074</v>
      </c>
      <c r="M266" s="5" t="s">
        <v>1762</v>
      </c>
      <c r="N266" s="5"/>
      <c r="O266" s="5" t="s">
        <v>1075</v>
      </c>
      <c r="P266" s="5" t="s">
        <v>1037</v>
      </c>
      <c r="Q266" s="24" t="s">
        <v>1033</v>
      </c>
      <c r="R266" s="7">
        <f>VLOOKUP(C266,'Internal Data'!A:G,4,FALSE)</f>
        <v>52</v>
      </c>
      <c r="S266" s="7" t="str">
        <f>VLOOKUP(C266,'Internal Data'!A:G,5,FALSE)</f>
        <v>001</v>
      </c>
      <c r="T266" s="7">
        <f>VLOOKUP(C266,'Internal Data'!A:G,6,FALSE)</f>
        <v>2002</v>
      </c>
      <c r="U266" s="94">
        <f>VLOOKUP(C266,'Internal Data'!A:G,7,FALSE)</f>
        <v>44</v>
      </c>
      <c r="V266" s="92" t="str">
        <f>VLOOKUP(C266,'Direct Energy Data'!B:F,5,FALSE)</f>
        <v>CE-GSD</v>
      </c>
      <c r="W266" s="47" t="str">
        <f>VLOOKUP(V266,'EnergyCAP Data'!K:L,2,FALSE)</f>
        <v>CE Gen Sec DS</v>
      </c>
      <c r="X266" s="48">
        <f>VLOOKUP(F266,'Direct Energy Data'!A:C,3,FALSE)</f>
        <v>64.240000000000009</v>
      </c>
      <c r="Y266" s="48">
        <f>VLOOKUP(C266,'EnergyCAP Data'!A:B,2,FALSE)</f>
        <v>72</v>
      </c>
      <c r="Z266" s="48">
        <f>VLOOKUP(C266,'EnergyCAP Data'!N:O,2,FALSE)</f>
        <v>5</v>
      </c>
      <c r="AA266" s="39"/>
      <c r="AB266" s="39"/>
      <c r="AC266" s="40"/>
      <c r="AD266" s="49">
        <f t="shared" si="11"/>
        <v>1.6438356164383563E-3</v>
      </c>
    </row>
    <row r="267" spans="1:30" x14ac:dyDescent="0.35">
      <c r="A267" s="7">
        <f t="shared" si="12"/>
        <v>1</v>
      </c>
      <c r="B267" s="5" t="s">
        <v>1022</v>
      </c>
      <c r="C267" s="6" t="s">
        <v>631</v>
      </c>
      <c r="D267" s="5" t="s">
        <v>1764</v>
      </c>
      <c r="E267" s="8">
        <v>210000957006</v>
      </c>
      <c r="F267" s="6" t="s">
        <v>632</v>
      </c>
      <c r="G267" s="5" t="s">
        <v>2607</v>
      </c>
      <c r="H267" s="24" t="str">
        <f>VLOOKUP(F267,'Direct Energy Data'!A:E,5,FALSE)</f>
        <v>44124-1217</v>
      </c>
      <c r="I267" s="24" t="s">
        <v>2302</v>
      </c>
      <c r="J267" s="25" t="s">
        <v>1766</v>
      </c>
      <c r="K267" s="26" t="s">
        <v>1073</v>
      </c>
      <c r="L267" s="33" t="s">
        <v>1074</v>
      </c>
      <c r="M267" s="5" t="s">
        <v>1765</v>
      </c>
      <c r="N267" s="5"/>
      <c r="O267" s="5" t="s">
        <v>1075</v>
      </c>
      <c r="P267" s="5" t="s">
        <v>1037</v>
      </c>
      <c r="Q267" s="24" t="s">
        <v>1033</v>
      </c>
      <c r="R267" s="7">
        <f>VLOOKUP(C267,'Internal Data'!A:G,4,FALSE)</f>
        <v>52</v>
      </c>
      <c r="S267" s="7" t="str">
        <f>VLOOKUP(C267,'Internal Data'!A:G,5,FALSE)</f>
        <v>001</v>
      </c>
      <c r="T267" s="7">
        <f>VLOOKUP(C267,'Internal Data'!A:G,6,FALSE)</f>
        <v>2002</v>
      </c>
      <c r="U267" s="94">
        <f>VLOOKUP(C267,'Internal Data'!A:G,7,FALSE)</f>
        <v>44</v>
      </c>
      <c r="V267" s="92" t="str">
        <f>VLOOKUP(C267,'Direct Energy Data'!B:F,5,FALSE)</f>
        <v>CE-GSD</v>
      </c>
      <c r="W267" s="47" t="str">
        <f>VLOOKUP(V267,'EnergyCAP Data'!K:L,2,FALSE)</f>
        <v>CE Gen Sec DS</v>
      </c>
      <c r="X267" s="48">
        <f>VLOOKUP(F267,'Direct Energy Data'!A:C,3,FALSE)</f>
        <v>64.240000000000009</v>
      </c>
      <c r="Y267" s="48">
        <f>VLOOKUP(C267,'EnergyCAP Data'!A:B,2,FALSE)</f>
        <v>72</v>
      </c>
      <c r="Z267" s="48">
        <f>VLOOKUP(C267,'EnergyCAP Data'!N:O,2,FALSE)</f>
        <v>5</v>
      </c>
      <c r="AA267" s="39"/>
      <c r="AB267" s="39"/>
      <c r="AC267" s="40"/>
      <c r="AD267" s="49">
        <f t="shared" si="11"/>
        <v>1.6438356164383563E-3</v>
      </c>
    </row>
    <row r="268" spans="1:30" x14ac:dyDescent="0.35">
      <c r="A268" s="7">
        <f t="shared" si="12"/>
        <v>1</v>
      </c>
      <c r="B268" s="5" t="s">
        <v>1022</v>
      </c>
      <c r="C268" s="6" t="s">
        <v>667</v>
      </c>
      <c r="D268" s="5" t="s">
        <v>1767</v>
      </c>
      <c r="E268" s="8">
        <v>210000957006</v>
      </c>
      <c r="F268" s="6" t="s">
        <v>668</v>
      </c>
      <c r="G268" s="5" t="s">
        <v>2608</v>
      </c>
      <c r="H268" s="24" t="str">
        <f>VLOOKUP(F268,'Direct Energy Data'!A:E,5,FALSE)</f>
        <v>44124-5035</v>
      </c>
      <c r="I268" s="24" t="s">
        <v>2302</v>
      </c>
      <c r="J268" s="25" t="s">
        <v>1769</v>
      </c>
      <c r="K268" s="26" t="s">
        <v>1073</v>
      </c>
      <c r="L268" s="33" t="s">
        <v>1074</v>
      </c>
      <c r="M268" s="5" t="s">
        <v>1768</v>
      </c>
      <c r="N268" s="5"/>
      <c r="O268" s="5" t="s">
        <v>1075</v>
      </c>
      <c r="P268" s="5" t="s">
        <v>1037</v>
      </c>
      <c r="Q268" s="24" t="s">
        <v>1033</v>
      </c>
      <c r="R268" s="7">
        <f>VLOOKUP(C268,'Internal Data'!A:G,4,FALSE)</f>
        <v>52</v>
      </c>
      <c r="S268" s="7" t="str">
        <f>VLOOKUP(C268,'Internal Data'!A:G,5,FALSE)</f>
        <v>001</v>
      </c>
      <c r="T268" s="7">
        <f>VLOOKUP(C268,'Internal Data'!A:G,6,FALSE)</f>
        <v>2002</v>
      </c>
      <c r="U268" s="94">
        <f>VLOOKUP(C268,'Internal Data'!A:G,7,FALSE)</f>
        <v>44</v>
      </c>
      <c r="V268" s="92" t="str">
        <f>VLOOKUP(C268,'Direct Energy Data'!B:F,5,FALSE)</f>
        <v>CE-GSD</v>
      </c>
      <c r="W268" s="47" t="str">
        <f>VLOOKUP(V268,'EnergyCAP Data'!K:L,2,FALSE)</f>
        <v>CE Gen Sec DS</v>
      </c>
      <c r="X268" s="48">
        <f>VLOOKUP(F268,'Direct Energy Data'!A:C,3,FALSE)</f>
        <v>70.080000000000013</v>
      </c>
      <c r="Y268" s="48">
        <f>VLOOKUP(C268,'EnergyCAP Data'!A:B,2,FALSE)</f>
        <v>72</v>
      </c>
      <c r="Z268" s="48">
        <f>VLOOKUP(C268,'EnergyCAP Data'!N:O,2,FALSE)</f>
        <v>5</v>
      </c>
      <c r="AA268" s="39"/>
      <c r="AB268" s="39"/>
      <c r="AC268" s="40"/>
      <c r="AD268" s="49">
        <f t="shared" si="11"/>
        <v>1.6438356164383563E-3</v>
      </c>
    </row>
    <row r="269" spans="1:30" x14ac:dyDescent="0.35">
      <c r="A269" s="7">
        <f t="shared" si="12"/>
        <v>1</v>
      </c>
      <c r="B269" s="5" t="s">
        <v>1022</v>
      </c>
      <c r="C269" s="6" t="s">
        <v>714</v>
      </c>
      <c r="D269" s="5" t="s">
        <v>1770</v>
      </c>
      <c r="E269" s="8">
        <v>210000954003</v>
      </c>
      <c r="F269" s="6" t="s">
        <v>715</v>
      </c>
      <c r="G269" s="5" t="s">
        <v>2609</v>
      </c>
      <c r="H269" s="24">
        <f>VLOOKUP(F269,'Direct Energy Data'!A:E,5,FALSE)</f>
        <v>44122</v>
      </c>
      <c r="I269" s="24" t="s">
        <v>2302</v>
      </c>
      <c r="J269" s="25" t="s">
        <v>1772</v>
      </c>
      <c r="K269" s="26" t="s">
        <v>1073</v>
      </c>
      <c r="L269" s="33" t="s">
        <v>1074</v>
      </c>
      <c r="M269" s="5" t="s">
        <v>1771</v>
      </c>
      <c r="N269" s="5"/>
      <c r="O269" s="5" t="s">
        <v>1075</v>
      </c>
      <c r="P269" s="5" t="s">
        <v>1037</v>
      </c>
      <c r="Q269" s="24" t="s">
        <v>1033</v>
      </c>
      <c r="R269" s="7">
        <f>VLOOKUP(C269,'Internal Data'!A:G,4,FALSE)</f>
        <v>52</v>
      </c>
      <c r="S269" s="7" t="str">
        <f>VLOOKUP(C269,'Internal Data'!A:G,5,FALSE)</f>
        <v>001</v>
      </c>
      <c r="T269" s="7">
        <f>VLOOKUP(C269,'Internal Data'!A:G,6,FALSE)</f>
        <v>2002</v>
      </c>
      <c r="U269" s="94">
        <f>VLOOKUP(C269,'Internal Data'!A:G,7,FALSE)</f>
        <v>44</v>
      </c>
      <c r="V269" s="92" t="str">
        <f>VLOOKUP(C269,'Direct Energy Data'!B:F,5,FALSE)</f>
        <v>CE-GSD</v>
      </c>
      <c r="W269" s="47" t="str">
        <f>VLOOKUP(V269,'EnergyCAP Data'!K:L,2,FALSE)</f>
        <v>CE Gen Sec DS</v>
      </c>
      <c r="X269" s="48">
        <f>VLOOKUP(F269,'Direct Energy Data'!A:C,3,FALSE)</f>
        <v>75.920000000000016</v>
      </c>
      <c r="Y269" s="48">
        <f>VLOOKUP(C269,'EnergyCAP Data'!A:B,2,FALSE)</f>
        <v>72</v>
      </c>
      <c r="Z269" s="48">
        <f>VLOOKUP(C269,'EnergyCAP Data'!N:O,2,FALSE)</f>
        <v>5</v>
      </c>
      <c r="AA269" s="39"/>
      <c r="AB269" s="39"/>
      <c r="AC269" s="40"/>
      <c r="AD269" s="49">
        <f t="shared" si="11"/>
        <v>1.6438356164383563E-3</v>
      </c>
    </row>
    <row r="270" spans="1:30" x14ac:dyDescent="0.35">
      <c r="A270" s="7">
        <f t="shared" si="12"/>
        <v>1</v>
      </c>
      <c r="B270" s="5" t="s">
        <v>1022</v>
      </c>
      <c r="C270" s="6" t="s">
        <v>718</v>
      </c>
      <c r="D270" s="5" t="s">
        <v>1776</v>
      </c>
      <c r="E270" s="8">
        <v>210000957006</v>
      </c>
      <c r="F270" s="6" t="s">
        <v>719</v>
      </c>
      <c r="G270" s="5" t="s">
        <v>2610</v>
      </c>
      <c r="H270" s="24" t="str">
        <f>VLOOKUP(F270,'Direct Energy Data'!A:E,5,FALSE)</f>
        <v>44147-3706</v>
      </c>
      <c r="I270" s="24" t="s">
        <v>2302</v>
      </c>
      <c r="J270" s="25" t="s">
        <v>1778</v>
      </c>
      <c r="K270" s="26" t="s">
        <v>1073</v>
      </c>
      <c r="L270" s="33" t="s">
        <v>1074</v>
      </c>
      <c r="M270" s="5" t="s">
        <v>1777</v>
      </c>
      <c r="N270" s="5"/>
      <c r="O270" s="5" t="s">
        <v>1075</v>
      </c>
      <c r="P270" s="5" t="s">
        <v>1037</v>
      </c>
      <c r="Q270" s="24" t="s">
        <v>1033</v>
      </c>
      <c r="R270" s="7">
        <f>VLOOKUP(C270,'Internal Data'!A:G,4,FALSE)</f>
        <v>52</v>
      </c>
      <c r="S270" s="7" t="str">
        <f>VLOOKUP(C270,'Internal Data'!A:G,5,FALSE)</f>
        <v>001</v>
      </c>
      <c r="T270" s="7">
        <f>VLOOKUP(C270,'Internal Data'!A:G,6,FALSE)</f>
        <v>2002</v>
      </c>
      <c r="U270" s="94">
        <f>VLOOKUP(C270,'Internal Data'!A:G,7,FALSE)</f>
        <v>44</v>
      </c>
      <c r="V270" s="92" t="str">
        <f>VLOOKUP(C270,'Direct Energy Data'!B:F,5,FALSE)</f>
        <v>CE-GSD</v>
      </c>
      <c r="W270" s="47" t="str">
        <f>VLOOKUP(V270,'EnergyCAP Data'!K:L,2,FALSE)</f>
        <v>CE Gen Sec DS</v>
      </c>
      <c r="X270" s="48">
        <f>VLOOKUP(F270,'Direct Energy Data'!A:C,3,FALSE)</f>
        <v>64.240000000000009</v>
      </c>
      <c r="Y270" s="48">
        <f>VLOOKUP(C270,'EnergyCAP Data'!A:B,2,FALSE)</f>
        <v>72</v>
      </c>
      <c r="Z270" s="48">
        <f>VLOOKUP(C270,'EnergyCAP Data'!N:O,2,FALSE)</f>
        <v>5</v>
      </c>
      <c r="AA270" s="39"/>
      <c r="AB270" s="39"/>
      <c r="AC270" s="40"/>
      <c r="AD270" s="49">
        <f t="shared" si="11"/>
        <v>1.6438356164383563E-3</v>
      </c>
    </row>
    <row r="271" spans="1:30" x14ac:dyDescent="0.35">
      <c r="A271" s="7">
        <f t="shared" si="12"/>
        <v>1</v>
      </c>
      <c r="B271" s="5" t="s">
        <v>1022</v>
      </c>
      <c r="C271" s="6" t="s">
        <v>724</v>
      </c>
      <c r="D271" s="5" t="s">
        <v>1779</v>
      </c>
      <c r="E271" s="8">
        <v>210000954003</v>
      </c>
      <c r="F271" s="6" t="s">
        <v>725</v>
      </c>
      <c r="G271" s="5" t="s">
        <v>2611</v>
      </c>
      <c r="H271" s="24" t="str">
        <f>VLOOKUP(F271,'Direct Energy Data'!A:E,5,FALSE)</f>
        <v>44120-1860</v>
      </c>
      <c r="I271" s="24" t="s">
        <v>2302</v>
      </c>
      <c r="J271" s="25" t="s">
        <v>1781</v>
      </c>
      <c r="K271" s="26" t="s">
        <v>1073</v>
      </c>
      <c r="L271" s="33" t="s">
        <v>1074</v>
      </c>
      <c r="M271" s="5" t="s">
        <v>1780</v>
      </c>
      <c r="N271" s="5"/>
      <c r="O271" s="5" t="s">
        <v>1075</v>
      </c>
      <c r="P271" s="5" t="s">
        <v>1037</v>
      </c>
      <c r="Q271" s="24" t="s">
        <v>1033</v>
      </c>
      <c r="R271" s="7">
        <f>VLOOKUP(C271,'Internal Data'!A:G,4,FALSE)</f>
        <v>52</v>
      </c>
      <c r="S271" s="7" t="str">
        <f>VLOOKUP(C271,'Internal Data'!A:G,5,FALSE)</f>
        <v>001</v>
      </c>
      <c r="T271" s="7">
        <f>VLOOKUP(C271,'Internal Data'!A:G,6,FALSE)</f>
        <v>2002</v>
      </c>
      <c r="U271" s="94">
        <f>VLOOKUP(C271,'Internal Data'!A:G,7,FALSE)</f>
        <v>44</v>
      </c>
      <c r="V271" s="92" t="str">
        <f>VLOOKUP(C271,'Direct Energy Data'!B:F,5,FALSE)</f>
        <v>CE-GSD</v>
      </c>
      <c r="W271" s="47" t="str">
        <f>VLOOKUP(V271,'EnergyCAP Data'!K:L,2,FALSE)</f>
        <v>CE Gen Sec DS</v>
      </c>
      <c r="X271" s="48">
        <f>VLOOKUP(F271,'Direct Energy Data'!A:C,3,FALSE)</f>
        <v>75.920000000000016</v>
      </c>
      <c r="Y271" s="48">
        <f>VLOOKUP(C271,'EnergyCAP Data'!A:B,2,FALSE)</f>
        <v>72</v>
      </c>
      <c r="Z271" s="48">
        <f>VLOOKUP(C271,'EnergyCAP Data'!N:O,2,FALSE)</f>
        <v>5</v>
      </c>
      <c r="AA271" s="39"/>
      <c r="AB271" s="39"/>
      <c r="AC271" s="40"/>
      <c r="AD271" s="49">
        <f t="shared" si="11"/>
        <v>1.6438356164383563E-3</v>
      </c>
    </row>
    <row r="272" spans="1:30" x14ac:dyDescent="0.35">
      <c r="A272" s="7">
        <f t="shared" si="12"/>
        <v>1</v>
      </c>
      <c r="B272" s="5" t="s">
        <v>1022</v>
      </c>
      <c r="C272" s="6" t="s">
        <v>726</v>
      </c>
      <c r="D272" s="5" t="s">
        <v>1782</v>
      </c>
      <c r="E272" s="8">
        <v>210000954003</v>
      </c>
      <c r="F272" s="6" t="s">
        <v>727</v>
      </c>
      <c r="G272" s="5" t="s">
        <v>2612</v>
      </c>
      <c r="H272" s="24">
        <f>VLOOKUP(F272,'Direct Energy Data'!A:E,5,FALSE)</f>
        <v>44122</v>
      </c>
      <c r="I272" s="24" t="s">
        <v>2302</v>
      </c>
      <c r="J272" s="25" t="s">
        <v>1784</v>
      </c>
      <c r="K272" s="26" t="s">
        <v>1073</v>
      </c>
      <c r="L272" s="33" t="s">
        <v>1074</v>
      </c>
      <c r="M272" s="5" t="s">
        <v>1783</v>
      </c>
      <c r="N272" s="5"/>
      <c r="O272" s="5" t="s">
        <v>1075</v>
      </c>
      <c r="P272" s="5" t="s">
        <v>1037</v>
      </c>
      <c r="Q272" s="24" t="s">
        <v>1033</v>
      </c>
      <c r="R272" s="7">
        <f>VLOOKUP(C272,'Internal Data'!A:G,4,FALSE)</f>
        <v>52</v>
      </c>
      <c r="S272" s="7" t="str">
        <f>VLOOKUP(C272,'Internal Data'!A:G,5,FALSE)</f>
        <v>001</v>
      </c>
      <c r="T272" s="7">
        <f>VLOOKUP(C272,'Internal Data'!A:G,6,FALSE)</f>
        <v>2002</v>
      </c>
      <c r="U272" s="94">
        <f>VLOOKUP(C272,'Internal Data'!A:G,7,FALSE)</f>
        <v>44</v>
      </c>
      <c r="V272" s="92" t="str">
        <f>VLOOKUP(C272,'Direct Energy Data'!B:F,5,FALSE)</f>
        <v>CE-GSD</v>
      </c>
      <c r="W272" s="47" t="str">
        <f>VLOOKUP(V272,'EnergyCAP Data'!K:L,2,FALSE)</f>
        <v>CE Gen Sec DS</v>
      </c>
      <c r="X272" s="48">
        <f>VLOOKUP(F272,'Direct Energy Data'!A:C,3,FALSE)</f>
        <v>70.080000000000013</v>
      </c>
      <c r="Y272" s="48">
        <f>VLOOKUP(C272,'EnergyCAP Data'!A:B,2,FALSE)</f>
        <v>72</v>
      </c>
      <c r="Z272" s="48">
        <f>VLOOKUP(C272,'EnergyCAP Data'!N:O,2,FALSE)</f>
        <v>5</v>
      </c>
      <c r="AA272" s="39"/>
      <c r="AB272" s="39"/>
      <c r="AC272" s="40"/>
      <c r="AD272" s="49">
        <f t="shared" si="11"/>
        <v>1.6438356164383563E-3</v>
      </c>
    </row>
    <row r="273" spans="1:30" x14ac:dyDescent="0.35">
      <c r="A273" s="7">
        <f t="shared" si="12"/>
        <v>1</v>
      </c>
      <c r="B273" s="5" t="s">
        <v>1022</v>
      </c>
      <c r="C273" s="6" t="s">
        <v>732</v>
      </c>
      <c r="D273" s="5" t="s">
        <v>1785</v>
      </c>
      <c r="E273" s="8">
        <v>210000954003</v>
      </c>
      <c r="F273" s="6" t="s">
        <v>733</v>
      </c>
      <c r="G273" s="5" t="s">
        <v>2613</v>
      </c>
      <c r="H273" s="24">
        <f>VLOOKUP(F273,'Direct Energy Data'!A:E,5,FALSE)</f>
        <v>44136</v>
      </c>
      <c r="I273" s="24" t="s">
        <v>2302</v>
      </c>
      <c r="J273" s="25" t="s">
        <v>1787</v>
      </c>
      <c r="K273" s="26" t="s">
        <v>1073</v>
      </c>
      <c r="L273" s="33" t="s">
        <v>1074</v>
      </c>
      <c r="M273" s="5" t="s">
        <v>1786</v>
      </c>
      <c r="N273" s="5"/>
      <c r="O273" s="5" t="s">
        <v>1075</v>
      </c>
      <c r="P273" s="5" t="s">
        <v>1037</v>
      </c>
      <c r="Q273" s="24" t="s">
        <v>1033</v>
      </c>
      <c r="R273" s="7">
        <f>VLOOKUP(C273,'Internal Data'!A:G,4,FALSE)</f>
        <v>52</v>
      </c>
      <c r="S273" s="7" t="str">
        <f>VLOOKUP(C273,'Internal Data'!A:G,5,FALSE)</f>
        <v>001</v>
      </c>
      <c r="T273" s="7">
        <f>VLOOKUP(C273,'Internal Data'!A:G,6,FALSE)</f>
        <v>2002</v>
      </c>
      <c r="U273" s="94">
        <f>VLOOKUP(C273,'Internal Data'!A:G,7,FALSE)</f>
        <v>44</v>
      </c>
      <c r="V273" s="92" t="str">
        <f>VLOOKUP(C273,'Direct Energy Data'!B:F,5,FALSE)</f>
        <v>CE-GSD</v>
      </c>
      <c r="W273" s="47" t="str">
        <f>VLOOKUP(V273,'EnergyCAP Data'!K:L,2,FALSE)</f>
        <v>CE Gen Sec DS</v>
      </c>
      <c r="X273" s="48">
        <f>VLOOKUP(F273,'Direct Energy Data'!A:C,3,FALSE)</f>
        <v>64.240000000000009</v>
      </c>
      <c r="Y273" s="48">
        <f>VLOOKUP(C273,'EnergyCAP Data'!A:B,2,FALSE)</f>
        <v>72</v>
      </c>
      <c r="Z273" s="48">
        <f>VLOOKUP(C273,'EnergyCAP Data'!N:O,2,FALSE)</f>
        <v>5</v>
      </c>
      <c r="AA273" s="39"/>
      <c r="AB273" s="39"/>
      <c r="AC273" s="40"/>
      <c r="AD273" s="49">
        <f t="shared" si="11"/>
        <v>1.6438356164383563E-3</v>
      </c>
    </row>
    <row r="274" spans="1:30" x14ac:dyDescent="0.35">
      <c r="A274" s="7">
        <f t="shared" si="12"/>
        <v>1</v>
      </c>
      <c r="B274" s="5" t="s">
        <v>1110</v>
      </c>
      <c r="C274" s="6" t="s">
        <v>837</v>
      </c>
      <c r="D274" s="5" t="s">
        <v>1795</v>
      </c>
      <c r="E274" s="8">
        <v>210001180004</v>
      </c>
      <c r="F274" s="6" t="s">
        <v>838</v>
      </c>
      <c r="G274" s="5" t="s">
        <v>2614</v>
      </c>
      <c r="H274" s="24" t="str">
        <f>VLOOKUP(F274,'Direct Energy Data'!A:E,5,FALSE)</f>
        <v>44212-2007</v>
      </c>
      <c r="I274" s="24" t="s">
        <v>2302</v>
      </c>
      <c r="J274" s="25" t="s">
        <v>1797</v>
      </c>
      <c r="K274" s="26" t="s">
        <v>1073</v>
      </c>
      <c r="L274" s="33" t="s">
        <v>1074</v>
      </c>
      <c r="M274" s="5" t="s">
        <v>1796</v>
      </c>
      <c r="N274" s="5"/>
      <c r="O274" s="5" t="s">
        <v>1075</v>
      </c>
      <c r="P274" s="5" t="s">
        <v>1037</v>
      </c>
      <c r="Q274" s="24" t="s">
        <v>1033</v>
      </c>
      <c r="R274" s="7">
        <f>VLOOKUP(C274,'Internal Data'!A:G,4,FALSE)</f>
        <v>52</v>
      </c>
      <c r="S274" s="7" t="str">
        <f>VLOOKUP(C274,'Internal Data'!A:G,5,FALSE)</f>
        <v>001</v>
      </c>
      <c r="T274" s="7">
        <f>VLOOKUP(C274,'Internal Data'!A:G,6,FALSE)</f>
        <v>2002</v>
      </c>
      <c r="U274" s="94">
        <f>VLOOKUP(C274,'Internal Data'!A:G,7,FALSE)</f>
        <v>44</v>
      </c>
      <c r="V274" s="92" t="str">
        <f>VLOOKUP(C274,'Direct Energy Data'!B:F,5,FALSE)</f>
        <v>OE-GSD</v>
      </c>
      <c r="W274" s="47" t="str">
        <f>VLOOKUP(V274,'EnergyCAP Data'!K:L,2,FALSE)</f>
        <v>OE Gen Sec DS</v>
      </c>
      <c r="X274" s="48">
        <f>VLOOKUP(F274,'Direct Energy Data'!A:C,3,FALSE)</f>
        <v>75.920000000000016</v>
      </c>
      <c r="Y274" s="48">
        <f>VLOOKUP(C274,'EnergyCAP Data'!A:B,2,FALSE)</f>
        <v>72</v>
      </c>
      <c r="Z274" s="48">
        <f>VLOOKUP(C274,'EnergyCAP Data'!N:O,2,FALSE)</f>
        <v>5</v>
      </c>
      <c r="AA274" s="39"/>
      <c r="AB274" s="39"/>
      <c r="AC274" s="40"/>
      <c r="AD274" s="49">
        <f t="shared" si="11"/>
        <v>1.6438356164383563E-3</v>
      </c>
    </row>
    <row r="275" spans="1:30" x14ac:dyDescent="0.35">
      <c r="A275" s="7">
        <f t="shared" si="12"/>
        <v>1</v>
      </c>
      <c r="B275" s="5" t="s">
        <v>1022</v>
      </c>
      <c r="C275" s="6" t="s">
        <v>375</v>
      </c>
      <c r="D275" s="5" t="s">
        <v>1807</v>
      </c>
      <c r="E275" s="8">
        <v>210000954003</v>
      </c>
      <c r="F275" s="6" t="s">
        <v>376</v>
      </c>
      <c r="G275" s="5" t="s">
        <v>2615</v>
      </c>
      <c r="H275" s="24">
        <f>VLOOKUP(F275,'Direct Energy Data'!A:E,5,FALSE)</f>
        <v>44132</v>
      </c>
      <c r="I275" s="24" t="s">
        <v>2302</v>
      </c>
      <c r="J275" s="25" t="s">
        <v>1809</v>
      </c>
      <c r="K275" s="26" t="s">
        <v>1073</v>
      </c>
      <c r="L275" s="33" t="s">
        <v>1074</v>
      </c>
      <c r="M275" s="5" t="s">
        <v>1808</v>
      </c>
      <c r="N275" s="5"/>
      <c r="O275" s="5" t="s">
        <v>1075</v>
      </c>
      <c r="P275" s="5" t="s">
        <v>1037</v>
      </c>
      <c r="Q275" s="24" t="s">
        <v>1033</v>
      </c>
      <c r="R275" s="7">
        <f>VLOOKUP(C275,'Internal Data'!A:G,4,FALSE)</f>
        <v>52</v>
      </c>
      <c r="S275" s="7" t="str">
        <f>VLOOKUP(C275,'Internal Data'!A:G,5,FALSE)</f>
        <v>001</v>
      </c>
      <c r="T275" s="7">
        <f>VLOOKUP(C275,'Internal Data'!A:G,6,FALSE)</f>
        <v>2002</v>
      </c>
      <c r="U275" s="94">
        <f>VLOOKUP(C275,'Internal Data'!A:G,7,FALSE)</f>
        <v>44</v>
      </c>
      <c r="V275" s="92" t="str">
        <f>VLOOKUP(C275,'Direct Energy Data'!B:F,5,FALSE)</f>
        <v>CE-GSD</v>
      </c>
      <c r="W275" s="47" t="str">
        <f>VLOOKUP(V275,'EnergyCAP Data'!K:L,2,FALSE)</f>
        <v>CE Gen Sec DS</v>
      </c>
      <c r="X275" s="48">
        <f>VLOOKUP(F275,'Direct Energy Data'!A:C,3,FALSE)</f>
        <v>81.760000000000019</v>
      </c>
      <c r="Y275" s="48">
        <f>VLOOKUP(C275,'EnergyCAP Data'!A:B,2,FALSE)</f>
        <v>72</v>
      </c>
      <c r="Z275" s="48">
        <f>VLOOKUP(C275,'EnergyCAP Data'!N:O,2,FALSE)</f>
        <v>5</v>
      </c>
      <c r="AA275" s="39"/>
      <c r="AB275" s="39"/>
      <c r="AC275" s="40"/>
      <c r="AD275" s="49">
        <f t="shared" si="11"/>
        <v>1.6438356164383563E-3</v>
      </c>
    </row>
    <row r="276" spans="1:30" x14ac:dyDescent="0.35">
      <c r="A276" s="7">
        <f t="shared" si="12"/>
        <v>1</v>
      </c>
      <c r="B276" s="5" t="s">
        <v>1022</v>
      </c>
      <c r="C276" s="6" t="s">
        <v>377</v>
      </c>
      <c r="D276" s="5" t="s">
        <v>1810</v>
      </c>
      <c r="E276" s="8">
        <v>210000954003</v>
      </c>
      <c r="F276" s="6" t="s">
        <v>378</v>
      </c>
      <c r="G276" s="5" t="s">
        <v>2616</v>
      </c>
      <c r="H276" s="24">
        <f>VLOOKUP(F276,'Direct Energy Data'!A:E,5,FALSE)</f>
        <v>44132</v>
      </c>
      <c r="I276" s="24" t="s">
        <v>2302</v>
      </c>
      <c r="J276" s="25" t="s">
        <v>1812</v>
      </c>
      <c r="K276" s="26" t="s">
        <v>1073</v>
      </c>
      <c r="L276" s="33" t="s">
        <v>1074</v>
      </c>
      <c r="M276" s="5" t="s">
        <v>1811</v>
      </c>
      <c r="N276" s="5"/>
      <c r="O276" s="5" t="s">
        <v>1075</v>
      </c>
      <c r="P276" s="5" t="s">
        <v>1037</v>
      </c>
      <c r="Q276" s="24" t="s">
        <v>1033</v>
      </c>
      <c r="R276" s="7">
        <f>VLOOKUP(C276,'Internal Data'!A:G,4,FALSE)</f>
        <v>52</v>
      </c>
      <c r="S276" s="7" t="str">
        <f>VLOOKUP(C276,'Internal Data'!A:G,5,FALSE)</f>
        <v>001</v>
      </c>
      <c r="T276" s="7">
        <f>VLOOKUP(C276,'Internal Data'!A:G,6,FALSE)</f>
        <v>2002</v>
      </c>
      <c r="U276" s="94">
        <f>VLOOKUP(C276,'Internal Data'!A:G,7,FALSE)</f>
        <v>44</v>
      </c>
      <c r="V276" s="92" t="str">
        <f>VLOOKUP(C276,'Direct Energy Data'!B:F,5,FALSE)</f>
        <v>CE-GSD</v>
      </c>
      <c r="W276" s="47" t="str">
        <f>VLOOKUP(V276,'EnergyCAP Data'!K:L,2,FALSE)</f>
        <v>CE Gen Sec DS</v>
      </c>
      <c r="X276" s="48">
        <f>VLOOKUP(F276,'Direct Energy Data'!A:C,3,FALSE)</f>
        <v>81.760000000000019</v>
      </c>
      <c r="Y276" s="48">
        <f>VLOOKUP(C276,'EnergyCAP Data'!A:B,2,FALSE)</f>
        <v>72</v>
      </c>
      <c r="Z276" s="48">
        <f>VLOOKUP(C276,'EnergyCAP Data'!N:O,2,FALSE)</f>
        <v>5</v>
      </c>
      <c r="AA276" s="39"/>
      <c r="AB276" s="39"/>
      <c r="AC276" s="40"/>
      <c r="AD276" s="49">
        <f t="shared" si="11"/>
        <v>1.6438356164383563E-3</v>
      </c>
    </row>
    <row r="277" spans="1:30" x14ac:dyDescent="0.35">
      <c r="A277" s="7">
        <f t="shared" si="12"/>
        <v>1</v>
      </c>
      <c r="B277" s="5" t="s">
        <v>1022</v>
      </c>
      <c r="C277" s="6" t="s">
        <v>379</v>
      </c>
      <c r="D277" s="5" t="s">
        <v>1813</v>
      </c>
      <c r="E277" s="8">
        <v>210000954003</v>
      </c>
      <c r="F277" s="6" t="s">
        <v>380</v>
      </c>
      <c r="G277" s="5" t="s">
        <v>2617</v>
      </c>
      <c r="H277" s="24">
        <f>VLOOKUP(F277,'Direct Energy Data'!A:E,5,FALSE)</f>
        <v>44132</v>
      </c>
      <c r="I277" s="24" t="s">
        <v>2302</v>
      </c>
      <c r="J277" s="25" t="s">
        <v>1815</v>
      </c>
      <c r="K277" s="26" t="s">
        <v>1073</v>
      </c>
      <c r="L277" s="33" t="s">
        <v>1074</v>
      </c>
      <c r="M277" s="5" t="s">
        <v>1814</v>
      </c>
      <c r="N277" s="5"/>
      <c r="O277" s="5" t="s">
        <v>1075</v>
      </c>
      <c r="P277" s="5" t="s">
        <v>1037</v>
      </c>
      <c r="Q277" s="24" t="s">
        <v>1033</v>
      </c>
      <c r="R277" s="7">
        <f>VLOOKUP(C277,'Internal Data'!A:G,4,FALSE)</f>
        <v>52</v>
      </c>
      <c r="S277" s="7" t="str">
        <f>VLOOKUP(C277,'Internal Data'!A:G,5,FALSE)</f>
        <v>001</v>
      </c>
      <c r="T277" s="7">
        <f>VLOOKUP(C277,'Internal Data'!A:G,6,FALSE)</f>
        <v>2002</v>
      </c>
      <c r="U277" s="94">
        <f>VLOOKUP(C277,'Internal Data'!A:G,7,FALSE)</f>
        <v>44</v>
      </c>
      <c r="V277" s="92" t="str">
        <f>VLOOKUP(C277,'Direct Energy Data'!B:F,5,FALSE)</f>
        <v>CE-GSD</v>
      </c>
      <c r="W277" s="47" t="str">
        <f>VLOOKUP(V277,'EnergyCAP Data'!K:L,2,FALSE)</f>
        <v>CE Gen Sec DS</v>
      </c>
      <c r="X277" s="48">
        <f>VLOOKUP(F277,'Direct Energy Data'!A:C,3,FALSE)</f>
        <v>81.760000000000019</v>
      </c>
      <c r="Y277" s="48">
        <f>VLOOKUP(C277,'EnergyCAP Data'!A:B,2,FALSE)</f>
        <v>72</v>
      </c>
      <c r="Z277" s="48">
        <f>VLOOKUP(C277,'EnergyCAP Data'!N:O,2,FALSE)</f>
        <v>5</v>
      </c>
      <c r="AA277" s="39"/>
      <c r="AB277" s="39"/>
      <c r="AC277" s="40"/>
      <c r="AD277" s="49">
        <f t="shared" si="11"/>
        <v>1.6438356164383563E-3</v>
      </c>
    </row>
    <row r="278" spans="1:30" x14ac:dyDescent="0.35">
      <c r="A278" s="7">
        <f t="shared" si="12"/>
        <v>1</v>
      </c>
      <c r="B278" s="5" t="s">
        <v>1022</v>
      </c>
      <c r="C278" s="6" t="s">
        <v>381</v>
      </c>
      <c r="D278" s="5" t="s">
        <v>1816</v>
      </c>
      <c r="E278" s="8">
        <v>210000954003</v>
      </c>
      <c r="F278" s="6" t="s">
        <v>382</v>
      </c>
      <c r="G278" s="5" t="s">
        <v>2618</v>
      </c>
      <c r="H278" s="24">
        <f>VLOOKUP(F278,'Direct Energy Data'!A:E,5,FALSE)</f>
        <v>44116</v>
      </c>
      <c r="I278" s="24" t="s">
        <v>2302</v>
      </c>
      <c r="J278" s="25" t="s">
        <v>1818</v>
      </c>
      <c r="K278" s="26" t="s">
        <v>1073</v>
      </c>
      <c r="L278" s="33" t="s">
        <v>1074</v>
      </c>
      <c r="M278" s="5" t="s">
        <v>1817</v>
      </c>
      <c r="N278" s="5"/>
      <c r="O278" s="5" t="s">
        <v>1075</v>
      </c>
      <c r="P278" s="5" t="s">
        <v>1037</v>
      </c>
      <c r="Q278" s="24" t="s">
        <v>1033</v>
      </c>
      <c r="R278" s="7">
        <f>VLOOKUP(C278,'Internal Data'!A:G,4,FALSE)</f>
        <v>52</v>
      </c>
      <c r="S278" s="7" t="str">
        <f>VLOOKUP(C278,'Internal Data'!A:G,5,FALSE)</f>
        <v>001</v>
      </c>
      <c r="T278" s="7">
        <f>VLOOKUP(C278,'Internal Data'!A:G,6,FALSE)</f>
        <v>2002</v>
      </c>
      <c r="U278" s="94">
        <f>VLOOKUP(C278,'Internal Data'!A:G,7,FALSE)</f>
        <v>44</v>
      </c>
      <c r="V278" s="92" t="str">
        <f>VLOOKUP(C278,'Direct Energy Data'!B:F,5,FALSE)</f>
        <v>CE-GSD</v>
      </c>
      <c r="W278" s="47" t="str">
        <f>VLOOKUP(V278,'EnergyCAP Data'!K:L,2,FALSE)</f>
        <v>CE Gen Sec DS</v>
      </c>
      <c r="X278" s="48">
        <f>VLOOKUP(F278,'Direct Energy Data'!A:C,3,FALSE)</f>
        <v>81.760000000000019</v>
      </c>
      <c r="Y278" s="48">
        <f>VLOOKUP(C278,'EnergyCAP Data'!A:B,2,FALSE)</f>
        <v>72</v>
      </c>
      <c r="Z278" s="48">
        <f>VLOOKUP(C278,'EnergyCAP Data'!N:O,2,FALSE)</f>
        <v>5</v>
      </c>
      <c r="AA278" s="39"/>
      <c r="AB278" s="39"/>
      <c r="AC278" s="40"/>
      <c r="AD278" s="49">
        <f t="shared" si="11"/>
        <v>1.6438356164383563E-3</v>
      </c>
    </row>
    <row r="279" spans="1:30" x14ac:dyDescent="0.35">
      <c r="A279" s="7">
        <f t="shared" si="12"/>
        <v>1</v>
      </c>
      <c r="B279" s="5" t="s">
        <v>1022</v>
      </c>
      <c r="C279" s="6" t="s">
        <v>383</v>
      </c>
      <c r="D279" s="5" t="s">
        <v>1819</v>
      </c>
      <c r="E279" s="8">
        <v>210000954003</v>
      </c>
      <c r="F279" s="6" t="s">
        <v>384</v>
      </c>
      <c r="G279" s="5" t="s">
        <v>2619</v>
      </c>
      <c r="H279" s="24">
        <f>VLOOKUP(F279,'Direct Energy Data'!A:E,5,FALSE)</f>
        <v>44146</v>
      </c>
      <c r="I279" s="24" t="s">
        <v>2302</v>
      </c>
      <c r="J279" s="25" t="s">
        <v>1821</v>
      </c>
      <c r="K279" s="26" t="s">
        <v>1073</v>
      </c>
      <c r="L279" s="33" t="s">
        <v>1074</v>
      </c>
      <c r="M279" s="5" t="s">
        <v>1820</v>
      </c>
      <c r="N279" s="5"/>
      <c r="O279" s="5" t="s">
        <v>1075</v>
      </c>
      <c r="P279" s="5" t="s">
        <v>1037</v>
      </c>
      <c r="Q279" s="24" t="s">
        <v>1033</v>
      </c>
      <c r="R279" s="7">
        <f>VLOOKUP(C279,'Internal Data'!A:G,4,FALSE)</f>
        <v>52</v>
      </c>
      <c r="S279" s="7" t="str">
        <f>VLOOKUP(C279,'Internal Data'!A:G,5,FALSE)</f>
        <v>001</v>
      </c>
      <c r="T279" s="7">
        <f>VLOOKUP(C279,'Internal Data'!A:G,6,FALSE)</f>
        <v>2002</v>
      </c>
      <c r="U279" s="94">
        <f>VLOOKUP(C279,'Internal Data'!A:G,7,FALSE)</f>
        <v>44</v>
      </c>
      <c r="V279" s="92" t="str">
        <f>VLOOKUP(C279,'Direct Energy Data'!B:F,5,FALSE)</f>
        <v>CE-GSD</v>
      </c>
      <c r="W279" s="47" t="str">
        <f>VLOOKUP(V279,'EnergyCAP Data'!K:L,2,FALSE)</f>
        <v>CE Gen Sec DS</v>
      </c>
      <c r="X279" s="48">
        <f>VLOOKUP(F279,'Direct Energy Data'!A:C,3,FALSE)</f>
        <v>81.760000000000019</v>
      </c>
      <c r="Y279" s="48">
        <f>VLOOKUP(C279,'EnergyCAP Data'!A:B,2,FALSE)</f>
        <v>72</v>
      </c>
      <c r="Z279" s="48">
        <f>VLOOKUP(C279,'EnergyCAP Data'!N:O,2,FALSE)</f>
        <v>5</v>
      </c>
      <c r="AA279" s="39"/>
      <c r="AB279" s="39"/>
      <c r="AC279" s="40"/>
      <c r="AD279" s="49">
        <f t="shared" si="11"/>
        <v>1.6438356164383563E-3</v>
      </c>
    </row>
    <row r="280" spans="1:30" x14ac:dyDescent="0.35">
      <c r="A280" s="7">
        <f t="shared" si="12"/>
        <v>1</v>
      </c>
      <c r="B280" s="5" t="s">
        <v>1022</v>
      </c>
      <c r="C280" s="6" t="s">
        <v>385</v>
      </c>
      <c r="D280" s="5" t="s">
        <v>1822</v>
      </c>
      <c r="E280" s="8">
        <v>210000954003</v>
      </c>
      <c r="F280" s="6" t="s">
        <v>386</v>
      </c>
      <c r="G280" s="5" t="s">
        <v>2620</v>
      </c>
      <c r="H280" s="24">
        <f>VLOOKUP(F280,'Direct Energy Data'!A:E,5,FALSE)</f>
        <v>44132</v>
      </c>
      <c r="I280" s="24" t="s">
        <v>2302</v>
      </c>
      <c r="J280" s="25" t="s">
        <v>1824</v>
      </c>
      <c r="K280" s="26" t="s">
        <v>1073</v>
      </c>
      <c r="L280" s="33" t="s">
        <v>1074</v>
      </c>
      <c r="M280" s="5" t="s">
        <v>1823</v>
      </c>
      <c r="N280" s="5"/>
      <c r="O280" s="5" t="s">
        <v>1075</v>
      </c>
      <c r="P280" s="5" t="s">
        <v>1037</v>
      </c>
      <c r="Q280" s="24" t="s">
        <v>1033</v>
      </c>
      <c r="R280" s="7">
        <f>VLOOKUP(C280,'Internal Data'!A:G,4,FALSE)</f>
        <v>52</v>
      </c>
      <c r="S280" s="7" t="str">
        <f>VLOOKUP(C280,'Internal Data'!A:G,5,FALSE)</f>
        <v>001</v>
      </c>
      <c r="T280" s="7">
        <f>VLOOKUP(C280,'Internal Data'!A:G,6,FALSE)</f>
        <v>2002</v>
      </c>
      <c r="U280" s="94">
        <f>VLOOKUP(C280,'Internal Data'!A:G,7,FALSE)</f>
        <v>44</v>
      </c>
      <c r="V280" s="92" t="str">
        <f>VLOOKUP(C280,'Direct Energy Data'!B:F,5,FALSE)</f>
        <v>CE-GSD</v>
      </c>
      <c r="W280" s="47" t="str">
        <f>VLOOKUP(V280,'EnergyCAP Data'!K:L,2,FALSE)</f>
        <v>CE Gen Sec DS</v>
      </c>
      <c r="X280" s="48">
        <f>VLOOKUP(F280,'Direct Energy Data'!A:C,3,FALSE)</f>
        <v>81.760000000000019</v>
      </c>
      <c r="Y280" s="48">
        <f>VLOOKUP(C280,'EnergyCAP Data'!A:B,2,FALSE)</f>
        <v>72</v>
      </c>
      <c r="Z280" s="48">
        <f>VLOOKUP(C280,'EnergyCAP Data'!N:O,2,FALSE)</f>
        <v>5</v>
      </c>
      <c r="AA280" s="39"/>
      <c r="AB280" s="39"/>
      <c r="AC280" s="40"/>
      <c r="AD280" s="49">
        <f t="shared" si="11"/>
        <v>1.6438356164383563E-3</v>
      </c>
    </row>
    <row r="281" spans="1:30" x14ac:dyDescent="0.35">
      <c r="A281" s="7">
        <f t="shared" si="12"/>
        <v>1</v>
      </c>
      <c r="B281" s="5" t="s">
        <v>1022</v>
      </c>
      <c r="C281" s="6" t="s">
        <v>387</v>
      </c>
      <c r="D281" s="5" t="s">
        <v>1825</v>
      </c>
      <c r="E281" s="8">
        <v>210000954003</v>
      </c>
      <c r="F281" s="6" t="s">
        <v>388</v>
      </c>
      <c r="G281" s="5" t="s">
        <v>2621</v>
      </c>
      <c r="H281" s="24">
        <f>VLOOKUP(F281,'Direct Energy Data'!A:E,5,FALSE)</f>
        <v>44132</v>
      </c>
      <c r="I281" s="24" t="s">
        <v>2302</v>
      </c>
      <c r="J281" s="25" t="s">
        <v>1827</v>
      </c>
      <c r="K281" s="26" t="s">
        <v>1073</v>
      </c>
      <c r="L281" s="33" t="s">
        <v>1074</v>
      </c>
      <c r="M281" s="5" t="s">
        <v>1826</v>
      </c>
      <c r="N281" s="5"/>
      <c r="O281" s="5" t="s">
        <v>1075</v>
      </c>
      <c r="P281" s="5" t="s">
        <v>1037</v>
      </c>
      <c r="Q281" s="24" t="s">
        <v>1033</v>
      </c>
      <c r="R281" s="7">
        <f>VLOOKUP(C281,'Internal Data'!A:G,4,FALSE)</f>
        <v>52</v>
      </c>
      <c r="S281" s="7" t="str">
        <f>VLOOKUP(C281,'Internal Data'!A:G,5,FALSE)</f>
        <v>001</v>
      </c>
      <c r="T281" s="7">
        <f>VLOOKUP(C281,'Internal Data'!A:G,6,FALSE)</f>
        <v>2002</v>
      </c>
      <c r="U281" s="94">
        <f>VLOOKUP(C281,'Internal Data'!A:G,7,FALSE)</f>
        <v>44</v>
      </c>
      <c r="V281" s="92" t="str">
        <f>VLOOKUP(C281,'Direct Energy Data'!B:F,5,FALSE)</f>
        <v>CE-GSD</v>
      </c>
      <c r="W281" s="47" t="str">
        <f>VLOOKUP(V281,'EnergyCAP Data'!K:L,2,FALSE)</f>
        <v>CE Gen Sec DS</v>
      </c>
      <c r="X281" s="48">
        <f>VLOOKUP(F281,'Direct Energy Data'!A:C,3,FALSE)</f>
        <v>81.760000000000019</v>
      </c>
      <c r="Y281" s="48">
        <f>VLOOKUP(C281,'EnergyCAP Data'!A:B,2,FALSE)</f>
        <v>72</v>
      </c>
      <c r="Z281" s="48">
        <f>VLOOKUP(C281,'EnergyCAP Data'!N:O,2,FALSE)</f>
        <v>5</v>
      </c>
      <c r="AA281" s="39"/>
      <c r="AB281" s="39"/>
      <c r="AC281" s="40"/>
      <c r="AD281" s="49">
        <f t="shared" si="11"/>
        <v>1.6438356164383563E-3</v>
      </c>
    </row>
    <row r="282" spans="1:30" x14ac:dyDescent="0.35">
      <c r="A282" s="7">
        <f t="shared" si="12"/>
        <v>1</v>
      </c>
      <c r="B282" s="5" t="s">
        <v>1022</v>
      </c>
      <c r="C282" s="6" t="s">
        <v>389</v>
      </c>
      <c r="D282" s="5" t="s">
        <v>1828</v>
      </c>
      <c r="E282" s="8">
        <v>210000954003</v>
      </c>
      <c r="F282" s="6" t="s">
        <v>390</v>
      </c>
      <c r="G282" s="5" t="s">
        <v>2622</v>
      </c>
      <c r="H282" s="24">
        <f>VLOOKUP(F282,'Direct Energy Data'!A:E,5,FALSE)</f>
        <v>44111</v>
      </c>
      <c r="I282" s="24" t="s">
        <v>2302</v>
      </c>
      <c r="J282" s="25" t="s">
        <v>1830</v>
      </c>
      <c r="K282" s="26" t="s">
        <v>1073</v>
      </c>
      <c r="L282" s="33" t="s">
        <v>1074</v>
      </c>
      <c r="M282" s="5" t="s">
        <v>1829</v>
      </c>
      <c r="N282" s="5"/>
      <c r="O282" s="5" t="s">
        <v>1075</v>
      </c>
      <c r="P282" s="5" t="s">
        <v>1037</v>
      </c>
      <c r="Q282" s="24" t="s">
        <v>1033</v>
      </c>
      <c r="R282" s="7">
        <f>VLOOKUP(C282,'Internal Data'!A:G,4,FALSE)</f>
        <v>52</v>
      </c>
      <c r="S282" s="7" t="str">
        <f>VLOOKUP(C282,'Internal Data'!A:G,5,FALSE)</f>
        <v>001</v>
      </c>
      <c r="T282" s="7">
        <f>VLOOKUP(C282,'Internal Data'!A:G,6,FALSE)</f>
        <v>2002</v>
      </c>
      <c r="U282" s="94">
        <f>VLOOKUP(C282,'Internal Data'!A:G,7,FALSE)</f>
        <v>44</v>
      </c>
      <c r="V282" s="92" t="str">
        <f>VLOOKUP(C282,'Direct Energy Data'!B:F,5,FALSE)</f>
        <v>CE-GSD</v>
      </c>
      <c r="W282" s="47" t="str">
        <f>VLOOKUP(V282,'EnergyCAP Data'!K:L,2,FALSE)</f>
        <v>CE Gen Sec DS</v>
      </c>
      <c r="X282" s="48">
        <f>VLOOKUP(F282,'Direct Energy Data'!A:C,3,FALSE)</f>
        <v>75.920000000000016</v>
      </c>
      <c r="Y282" s="48">
        <f>VLOOKUP(C282,'EnergyCAP Data'!A:B,2,FALSE)</f>
        <v>72</v>
      </c>
      <c r="Z282" s="48">
        <f>VLOOKUP(C282,'EnergyCAP Data'!N:O,2,FALSE)</f>
        <v>5</v>
      </c>
      <c r="AA282" s="39"/>
      <c r="AB282" s="39"/>
      <c r="AC282" s="40"/>
      <c r="AD282" s="49">
        <f t="shared" si="11"/>
        <v>1.6438356164383563E-3</v>
      </c>
    </row>
    <row r="283" spans="1:30" x14ac:dyDescent="0.35">
      <c r="A283" s="7">
        <f t="shared" si="12"/>
        <v>1</v>
      </c>
      <c r="B283" s="5" t="s">
        <v>1022</v>
      </c>
      <c r="C283" s="6" t="s">
        <v>406</v>
      </c>
      <c r="D283" s="5" t="s">
        <v>1831</v>
      </c>
      <c r="E283" s="8">
        <v>210000957006</v>
      </c>
      <c r="F283" s="6" t="s">
        <v>407</v>
      </c>
      <c r="G283" s="5" t="s">
        <v>2623</v>
      </c>
      <c r="H283" s="24">
        <f>VLOOKUP(F283,'Direct Energy Data'!A:E,5,FALSE)</f>
        <v>44133</v>
      </c>
      <c r="I283" s="24" t="s">
        <v>2302</v>
      </c>
      <c r="J283" s="25" t="s">
        <v>1833</v>
      </c>
      <c r="K283" s="26" t="s">
        <v>1073</v>
      </c>
      <c r="L283" s="33" t="s">
        <v>1074</v>
      </c>
      <c r="M283" s="5" t="s">
        <v>1832</v>
      </c>
      <c r="N283" s="5"/>
      <c r="O283" s="5" t="s">
        <v>1075</v>
      </c>
      <c r="P283" s="5" t="s">
        <v>1037</v>
      </c>
      <c r="Q283" s="24" t="s">
        <v>1033</v>
      </c>
      <c r="R283" s="7">
        <f>VLOOKUP(C283,'Internal Data'!A:G,4,FALSE)</f>
        <v>52</v>
      </c>
      <c r="S283" s="7" t="str">
        <f>VLOOKUP(C283,'Internal Data'!A:G,5,FALSE)</f>
        <v>001</v>
      </c>
      <c r="T283" s="7">
        <f>VLOOKUP(C283,'Internal Data'!A:G,6,FALSE)</f>
        <v>2002</v>
      </c>
      <c r="U283" s="94">
        <f>VLOOKUP(C283,'Internal Data'!A:G,7,FALSE)</f>
        <v>44</v>
      </c>
      <c r="V283" s="92" t="str">
        <f>VLOOKUP(C283,'Direct Energy Data'!B:F,5,FALSE)</f>
        <v>CE-GSD</v>
      </c>
      <c r="W283" s="47" t="str">
        <f>VLOOKUP(V283,'EnergyCAP Data'!K:L,2,FALSE)</f>
        <v>CE Gen Sec DS</v>
      </c>
      <c r="X283" s="48">
        <f>VLOOKUP(F283,'Direct Energy Data'!A:C,3,FALSE)</f>
        <v>64.240000000000009</v>
      </c>
      <c r="Y283" s="48">
        <f>VLOOKUP(C283,'EnergyCAP Data'!A:B,2,FALSE)</f>
        <v>72</v>
      </c>
      <c r="Z283" s="48">
        <f>VLOOKUP(C283,'EnergyCAP Data'!N:O,2,FALSE)</f>
        <v>5</v>
      </c>
      <c r="AA283" s="39"/>
      <c r="AB283" s="39"/>
      <c r="AC283" s="40"/>
      <c r="AD283" s="49">
        <f t="shared" si="11"/>
        <v>1.6438356164383563E-3</v>
      </c>
    </row>
    <row r="284" spans="1:30" x14ac:dyDescent="0.35">
      <c r="A284" s="7">
        <f t="shared" si="12"/>
        <v>1</v>
      </c>
      <c r="B284" s="5" t="s">
        <v>1022</v>
      </c>
      <c r="C284" s="6" t="s">
        <v>408</v>
      </c>
      <c r="D284" s="5" t="s">
        <v>1834</v>
      </c>
      <c r="E284" s="8">
        <v>210000957006</v>
      </c>
      <c r="F284" s="6" t="s">
        <v>409</v>
      </c>
      <c r="G284" s="5" t="s">
        <v>2624</v>
      </c>
      <c r="H284" s="24">
        <f>VLOOKUP(F284,'Direct Energy Data'!A:E,5,FALSE)</f>
        <v>44124</v>
      </c>
      <c r="I284" s="24" t="s">
        <v>2302</v>
      </c>
      <c r="J284" s="25" t="s">
        <v>1836</v>
      </c>
      <c r="K284" s="26" t="s">
        <v>1073</v>
      </c>
      <c r="L284" s="33" t="s">
        <v>1074</v>
      </c>
      <c r="M284" s="5" t="s">
        <v>1835</v>
      </c>
      <c r="N284" s="5"/>
      <c r="O284" s="5" t="s">
        <v>1075</v>
      </c>
      <c r="P284" s="5" t="s">
        <v>1037</v>
      </c>
      <c r="Q284" s="24" t="s">
        <v>1033</v>
      </c>
      <c r="R284" s="7">
        <f>VLOOKUP(C284,'Internal Data'!A:G,4,FALSE)</f>
        <v>52</v>
      </c>
      <c r="S284" s="7" t="str">
        <f>VLOOKUP(C284,'Internal Data'!A:G,5,FALSE)</f>
        <v>001</v>
      </c>
      <c r="T284" s="7">
        <f>VLOOKUP(C284,'Internal Data'!A:G,6,FALSE)</f>
        <v>2002</v>
      </c>
      <c r="U284" s="94">
        <f>VLOOKUP(C284,'Internal Data'!A:G,7,FALSE)</f>
        <v>44</v>
      </c>
      <c r="V284" s="92" t="str">
        <f>VLOOKUP(C284,'Direct Energy Data'!B:F,5,FALSE)</f>
        <v>CE-GSD</v>
      </c>
      <c r="W284" s="47" t="str">
        <f>VLOOKUP(V284,'EnergyCAP Data'!K:L,2,FALSE)</f>
        <v>CE Gen Sec DS</v>
      </c>
      <c r="X284" s="48">
        <f>VLOOKUP(F284,'Direct Energy Data'!A:C,3,FALSE)</f>
        <v>64.240000000000009</v>
      </c>
      <c r="Y284" s="48">
        <f>VLOOKUP(C284,'EnergyCAP Data'!A:B,2,FALSE)</f>
        <v>72</v>
      </c>
      <c r="Z284" s="48">
        <f>VLOOKUP(C284,'EnergyCAP Data'!N:O,2,FALSE)</f>
        <v>5</v>
      </c>
      <c r="AA284" s="39"/>
      <c r="AB284" s="39"/>
      <c r="AC284" s="40"/>
      <c r="AD284" s="49">
        <f t="shared" si="11"/>
        <v>1.6438356164383563E-3</v>
      </c>
    </row>
    <row r="285" spans="1:30" x14ac:dyDescent="0.35">
      <c r="A285" s="7">
        <f t="shared" si="12"/>
        <v>1</v>
      </c>
      <c r="B285" s="5" t="s">
        <v>1022</v>
      </c>
      <c r="C285" s="6" t="s">
        <v>410</v>
      </c>
      <c r="D285" s="5" t="s">
        <v>1837</v>
      </c>
      <c r="E285" s="8">
        <v>210000957006</v>
      </c>
      <c r="F285" s="6" t="s">
        <v>411</v>
      </c>
      <c r="G285" s="5" t="s">
        <v>2625</v>
      </c>
      <c r="H285" s="24">
        <f>VLOOKUP(F285,'Direct Energy Data'!A:E,5,FALSE)</f>
        <v>44133</v>
      </c>
      <c r="I285" s="24" t="s">
        <v>2302</v>
      </c>
      <c r="J285" s="25" t="s">
        <v>1839</v>
      </c>
      <c r="K285" s="26" t="s">
        <v>1073</v>
      </c>
      <c r="L285" s="33" t="s">
        <v>1074</v>
      </c>
      <c r="M285" s="5" t="s">
        <v>1838</v>
      </c>
      <c r="N285" s="5"/>
      <c r="O285" s="5" t="s">
        <v>1075</v>
      </c>
      <c r="P285" s="5" t="s">
        <v>1037</v>
      </c>
      <c r="Q285" s="24" t="s">
        <v>1033</v>
      </c>
      <c r="R285" s="7">
        <f>VLOOKUP(C285,'Internal Data'!A:G,4,FALSE)</f>
        <v>52</v>
      </c>
      <c r="S285" s="7" t="str">
        <f>VLOOKUP(C285,'Internal Data'!A:G,5,FALSE)</f>
        <v>001</v>
      </c>
      <c r="T285" s="7">
        <f>VLOOKUP(C285,'Internal Data'!A:G,6,FALSE)</f>
        <v>2002</v>
      </c>
      <c r="U285" s="94">
        <f>VLOOKUP(C285,'Internal Data'!A:G,7,FALSE)</f>
        <v>44</v>
      </c>
      <c r="V285" s="92" t="str">
        <f>VLOOKUP(C285,'Direct Energy Data'!B:F,5,FALSE)</f>
        <v>CE-GSD</v>
      </c>
      <c r="W285" s="47" t="str">
        <f>VLOOKUP(V285,'EnergyCAP Data'!K:L,2,FALSE)</f>
        <v>CE Gen Sec DS</v>
      </c>
      <c r="X285" s="48">
        <f>VLOOKUP(F285,'Direct Energy Data'!A:C,3,FALSE)</f>
        <v>64.240000000000009</v>
      </c>
      <c r="Y285" s="48">
        <f>VLOOKUP(C285,'EnergyCAP Data'!A:B,2,FALSE)</f>
        <v>72</v>
      </c>
      <c r="Z285" s="48">
        <f>VLOOKUP(C285,'EnergyCAP Data'!N:O,2,FALSE)</f>
        <v>5</v>
      </c>
      <c r="AA285" s="39"/>
      <c r="AB285" s="39"/>
      <c r="AC285" s="40"/>
      <c r="AD285" s="49">
        <f t="shared" si="11"/>
        <v>1.6438356164383563E-3</v>
      </c>
    </row>
    <row r="286" spans="1:30" x14ac:dyDescent="0.35">
      <c r="A286" s="7">
        <f t="shared" si="12"/>
        <v>1</v>
      </c>
      <c r="B286" s="5" t="s">
        <v>1022</v>
      </c>
      <c r="C286" s="6" t="s">
        <v>412</v>
      </c>
      <c r="D286" s="5" t="s">
        <v>1840</v>
      </c>
      <c r="E286" s="8">
        <v>210000957006</v>
      </c>
      <c r="F286" s="6" t="s">
        <v>413</v>
      </c>
      <c r="G286" s="5" t="s">
        <v>2626</v>
      </c>
      <c r="H286" s="24">
        <f>VLOOKUP(F286,'Direct Energy Data'!A:E,5,FALSE)</f>
        <v>44139</v>
      </c>
      <c r="I286" s="24" t="s">
        <v>2302</v>
      </c>
      <c r="J286" s="25" t="s">
        <v>1842</v>
      </c>
      <c r="K286" s="26" t="s">
        <v>1073</v>
      </c>
      <c r="L286" s="33" t="s">
        <v>1074</v>
      </c>
      <c r="M286" s="5" t="s">
        <v>1841</v>
      </c>
      <c r="N286" s="5"/>
      <c r="O286" s="5" t="s">
        <v>1075</v>
      </c>
      <c r="P286" s="5" t="s">
        <v>1037</v>
      </c>
      <c r="Q286" s="24" t="s">
        <v>1033</v>
      </c>
      <c r="R286" s="7">
        <f>VLOOKUP(C286,'Internal Data'!A:G,4,FALSE)</f>
        <v>52</v>
      </c>
      <c r="S286" s="7" t="str">
        <f>VLOOKUP(C286,'Internal Data'!A:G,5,FALSE)</f>
        <v>001</v>
      </c>
      <c r="T286" s="7">
        <f>VLOOKUP(C286,'Internal Data'!A:G,6,FALSE)</f>
        <v>2002</v>
      </c>
      <c r="U286" s="94">
        <f>VLOOKUP(C286,'Internal Data'!A:G,7,FALSE)</f>
        <v>44</v>
      </c>
      <c r="V286" s="92" t="str">
        <f>VLOOKUP(C286,'Direct Energy Data'!B:F,5,FALSE)</f>
        <v>CE-GSD</v>
      </c>
      <c r="W286" s="47" t="str">
        <f>VLOOKUP(V286,'EnergyCAP Data'!K:L,2,FALSE)</f>
        <v>CE Gen Sec DS</v>
      </c>
      <c r="X286" s="48">
        <f>VLOOKUP(F286,'Direct Energy Data'!A:C,3,FALSE)</f>
        <v>64.240000000000009</v>
      </c>
      <c r="Y286" s="48">
        <f>VLOOKUP(C286,'EnergyCAP Data'!A:B,2,FALSE)</f>
        <v>72</v>
      </c>
      <c r="Z286" s="48">
        <f>VLOOKUP(C286,'EnergyCAP Data'!N:O,2,FALSE)</f>
        <v>5</v>
      </c>
      <c r="AA286" s="39"/>
      <c r="AB286" s="39"/>
      <c r="AC286" s="40"/>
      <c r="AD286" s="49">
        <f t="shared" si="11"/>
        <v>1.6438356164383563E-3</v>
      </c>
    </row>
    <row r="287" spans="1:30" x14ac:dyDescent="0.35">
      <c r="A287" s="7">
        <f t="shared" si="12"/>
        <v>1</v>
      </c>
      <c r="B287" s="5" t="s">
        <v>1022</v>
      </c>
      <c r="C287" s="6" t="s">
        <v>414</v>
      </c>
      <c r="D287" s="5" t="s">
        <v>1843</v>
      </c>
      <c r="E287" s="8">
        <v>210000957006</v>
      </c>
      <c r="F287" s="6" t="s">
        <v>415</v>
      </c>
      <c r="G287" s="5" t="s">
        <v>2627</v>
      </c>
      <c r="H287" s="24">
        <f>VLOOKUP(F287,'Direct Energy Data'!A:E,5,FALSE)</f>
        <v>44139</v>
      </c>
      <c r="I287" s="24" t="s">
        <v>2302</v>
      </c>
      <c r="J287" s="25" t="s">
        <v>1845</v>
      </c>
      <c r="K287" s="26" t="s">
        <v>1073</v>
      </c>
      <c r="L287" s="33" t="s">
        <v>1074</v>
      </c>
      <c r="M287" s="5" t="s">
        <v>1844</v>
      </c>
      <c r="N287" s="5"/>
      <c r="O287" s="5" t="s">
        <v>1075</v>
      </c>
      <c r="P287" s="5" t="s">
        <v>1037</v>
      </c>
      <c r="Q287" s="24" t="s">
        <v>1033</v>
      </c>
      <c r="R287" s="7">
        <f>VLOOKUP(C287,'Internal Data'!A:G,4,FALSE)</f>
        <v>52</v>
      </c>
      <c r="S287" s="7" t="str">
        <f>VLOOKUP(C287,'Internal Data'!A:G,5,FALSE)</f>
        <v>001</v>
      </c>
      <c r="T287" s="7">
        <f>VLOOKUP(C287,'Internal Data'!A:G,6,FALSE)</f>
        <v>2002</v>
      </c>
      <c r="U287" s="94">
        <f>VLOOKUP(C287,'Internal Data'!A:G,7,FALSE)</f>
        <v>44</v>
      </c>
      <c r="V287" s="92" t="str">
        <f>VLOOKUP(C287,'Direct Energy Data'!B:F,5,FALSE)</f>
        <v>CE-GSD</v>
      </c>
      <c r="W287" s="47" t="str">
        <f>VLOOKUP(V287,'EnergyCAP Data'!K:L,2,FALSE)</f>
        <v>CE Gen Sec DS</v>
      </c>
      <c r="X287" s="48">
        <f>VLOOKUP(F287,'Direct Energy Data'!A:C,3,FALSE)</f>
        <v>64.240000000000009</v>
      </c>
      <c r="Y287" s="48">
        <f>VLOOKUP(C287,'EnergyCAP Data'!A:B,2,FALSE)</f>
        <v>72</v>
      </c>
      <c r="Z287" s="48">
        <f>VLOOKUP(C287,'EnergyCAP Data'!N:O,2,FALSE)</f>
        <v>5</v>
      </c>
      <c r="AA287" s="39"/>
      <c r="AB287" s="39"/>
      <c r="AC287" s="40"/>
      <c r="AD287" s="49">
        <f t="shared" si="11"/>
        <v>1.6438356164383563E-3</v>
      </c>
    </row>
    <row r="288" spans="1:30" x14ac:dyDescent="0.35">
      <c r="A288" s="7">
        <f t="shared" si="12"/>
        <v>1</v>
      </c>
      <c r="B288" s="5" t="s">
        <v>1022</v>
      </c>
      <c r="C288" s="6" t="s">
        <v>416</v>
      </c>
      <c r="D288" s="5" t="s">
        <v>1846</v>
      </c>
      <c r="E288" s="8">
        <v>210000957006</v>
      </c>
      <c r="F288" s="6" t="s">
        <v>417</v>
      </c>
      <c r="G288" s="5" t="s">
        <v>2628</v>
      </c>
      <c r="H288" s="24">
        <f>VLOOKUP(F288,'Direct Energy Data'!A:E,5,FALSE)</f>
        <v>44137</v>
      </c>
      <c r="I288" s="24" t="s">
        <v>2302</v>
      </c>
      <c r="J288" s="25" t="s">
        <v>1848</v>
      </c>
      <c r="K288" s="26" t="s">
        <v>1073</v>
      </c>
      <c r="L288" s="33" t="s">
        <v>1074</v>
      </c>
      <c r="M288" s="5" t="s">
        <v>1847</v>
      </c>
      <c r="N288" s="5"/>
      <c r="O288" s="5" t="s">
        <v>1075</v>
      </c>
      <c r="P288" s="5" t="s">
        <v>1037</v>
      </c>
      <c r="Q288" s="24" t="s">
        <v>1033</v>
      </c>
      <c r="R288" s="7">
        <f>VLOOKUP(C288,'Internal Data'!A:G,4,FALSE)</f>
        <v>52</v>
      </c>
      <c r="S288" s="7" t="str">
        <f>VLOOKUP(C288,'Internal Data'!A:G,5,FALSE)</f>
        <v>001</v>
      </c>
      <c r="T288" s="7">
        <f>VLOOKUP(C288,'Internal Data'!A:G,6,FALSE)</f>
        <v>2002</v>
      </c>
      <c r="U288" s="94">
        <f>VLOOKUP(C288,'Internal Data'!A:G,7,FALSE)</f>
        <v>44</v>
      </c>
      <c r="V288" s="92" t="str">
        <f>VLOOKUP(C288,'Direct Energy Data'!B:F,5,FALSE)</f>
        <v>CE-GSD</v>
      </c>
      <c r="W288" s="47" t="str">
        <f>VLOOKUP(V288,'EnergyCAP Data'!K:L,2,FALSE)</f>
        <v>CE Gen Sec DS</v>
      </c>
      <c r="X288" s="48">
        <f>VLOOKUP(F288,'Direct Energy Data'!A:C,3,FALSE)</f>
        <v>64.240000000000009</v>
      </c>
      <c r="Y288" s="48">
        <f>VLOOKUP(C288,'EnergyCAP Data'!A:B,2,FALSE)</f>
        <v>72</v>
      </c>
      <c r="Z288" s="48">
        <f>VLOOKUP(C288,'EnergyCAP Data'!N:O,2,FALSE)</f>
        <v>5</v>
      </c>
      <c r="AA288" s="39"/>
      <c r="AB288" s="39"/>
      <c r="AC288" s="40"/>
      <c r="AD288" s="49">
        <f t="shared" si="11"/>
        <v>1.6438356164383563E-3</v>
      </c>
    </row>
    <row r="289" spans="1:30" x14ac:dyDescent="0.35">
      <c r="A289" s="7">
        <f t="shared" si="12"/>
        <v>1</v>
      </c>
      <c r="B289" s="5" t="s">
        <v>1022</v>
      </c>
      <c r="C289" s="6" t="s">
        <v>418</v>
      </c>
      <c r="D289" s="5" t="s">
        <v>1849</v>
      </c>
      <c r="E289" s="8">
        <v>210000957006</v>
      </c>
      <c r="F289" s="6" t="s">
        <v>419</v>
      </c>
      <c r="G289" s="5" t="s">
        <v>2629</v>
      </c>
      <c r="H289" s="24">
        <f>VLOOKUP(F289,'Direct Energy Data'!A:E,5,FALSE)</f>
        <v>44139</v>
      </c>
      <c r="I289" s="24" t="s">
        <v>2302</v>
      </c>
      <c r="J289" s="25" t="s">
        <v>1851</v>
      </c>
      <c r="K289" s="26" t="s">
        <v>1073</v>
      </c>
      <c r="L289" s="33" t="s">
        <v>1074</v>
      </c>
      <c r="M289" s="5" t="s">
        <v>1850</v>
      </c>
      <c r="N289" s="5"/>
      <c r="O289" s="5" t="s">
        <v>1075</v>
      </c>
      <c r="P289" s="5" t="s">
        <v>1037</v>
      </c>
      <c r="Q289" s="24" t="s">
        <v>1033</v>
      </c>
      <c r="R289" s="7">
        <f>VLOOKUP(C289,'Internal Data'!A:G,4,FALSE)</f>
        <v>52</v>
      </c>
      <c r="S289" s="7" t="str">
        <f>VLOOKUP(C289,'Internal Data'!A:G,5,FALSE)</f>
        <v>001</v>
      </c>
      <c r="T289" s="7">
        <f>VLOOKUP(C289,'Internal Data'!A:G,6,FALSE)</f>
        <v>2002</v>
      </c>
      <c r="U289" s="94">
        <f>VLOOKUP(C289,'Internal Data'!A:G,7,FALSE)</f>
        <v>44</v>
      </c>
      <c r="V289" s="92" t="str">
        <f>VLOOKUP(C289,'Direct Energy Data'!B:F,5,FALSE)</f>
        <v>CE-GSD</v>
      </c>
      <c r="W289" s="47" t="str">
        <f>VLOOKUP(V289,'EnergyCAP Data'!K:L,2,FALSE)</f>
        <v>CE Gen Sec DS</v>
      </c>
      <c r="X289" s="48">
        <f>VLOOKUP(F289,'Direct Energy Data'!A:C,3,FALSE)</f>
        <v>64.240000000000009</v>
      </c>
      <c r="Y289" s="48">
        <f>VLOOKUP(C289,'EnergyCAP Data'!A:B,2,FALSE)</f>
        <v>72</v>
      </c>
      <c r="Z289" s="48">
        <f>VLOOKUP(C289,'EnergyCAP Data'!N:O,2,FALSE)</f>
        <v>5</v>
      </c>
      <c r="AA289" s="39"/>
      <c r="AB289" s="39"/>
      <c r="AC289" s="40"/>
      <c r="AD289" s="49">
        <f t="shared" si="11"/>
        <v>1.6438356164383563E-3</v>
      </c>
    </row>
    <row r="290" spans="1:30" x14ac:dyDescent="0.35">
      <c r="A290" s="7">
        <f t="shared" si="12"/>
        <v>1</v>
      </c>
      <c r="B290" s="5" t="s">
        <v>1022</v>
      </c>
      <c r="C290" s="6" t="s">
        <v>420</v>
      </c>
      <c r="D290" s="5" t="s">
        <v>1852</v>
      </c>
      <c r="E290" s="8">
        <v>210000957006</v>
      </c>
      <c r="F290" s="6" t="s">
        <v>421</v>
      </c>
      <c r="G290" s="5" t="s">
        <v>2630</v>
      </c>
      <c r="H290" s="24">
        <f>VLOOKUP(F290,'Direct Energy Data'!A:E,5,FALSE)</f>
        <v>44134</v>
      </c>
      <c r="I290" s="24" t="s">
        <v>2302</v>
      </c>
      <c r="J290" s="25" t="s">
        <v>1854</v>
      </c>
      <c r="K290" s="26" t="s">
        <v>1073</v>
      </c>
      <c r="L290" s="33" t="s">
        <v>1074</v>
      </c>
      <c r="M290" s="5" t="s">
        <v>1853</v>
      </c>
      <c r="N290" s="5"/>
      <c r="O290" s="5" t="s">
        <v>1075</v>
      </c>
      <c r="P290" s="5" t="s">
        <v>1037</v>
      </c>
      <c r="Q290" s="24" t="s">
        <v>1033</v>
      </c>
      <c r="R290" s="7">
        <f>VLOOKUP(C290,'Internal Data'!A:G,4,FALSE)</f>
        <v>52</v>
      </c>
      <c r="S290" s="7" t="str">
        <f>VLOOKUP(C290,'Internal Data'!A:G,5,FALSE)</f>
        <v>001</v>
      </c>
      <c r="T290" s="7">
        <f>VLOOKUP(C290,'Internal Data'!A:G,6,FALSE)</f>
        <v>2002</v>
      </c>
      <c r="U290" s="94">
        <f>VLOOKUP(C290,'Internal Data'!A:G,7,FALSE)</f>
        <v>44</v>
      </c>
      <c r="V290" s="92" t="str">
        <f>VLOOKUP(C290,'Direct Energy Data'!B:F,5,FALSE)</f>
        <v>CE-GSD</v>
      </c>
      <c r="W290" s="47" t="str">
        <f>VLOOKUP(V290,'EnergyCAP Data'!K:L,2,FALSE)</f>
        <v>CE Gen Sec DS</v>
      </c>
      <c r="X290" s="48">
        <f>VLOOKUP(F290,'Direct Energy Data'!A:C,3,FALSE)</f>
        <v>64.240000000000009</v>
      </c>
      <c r="Y290" s="48">
        <f>VLOOKUP(C290,'EnergyCAP Data'!A:B,2,FALSE)</f>
        <v>72</v>
      </c>
      <c r="Z290" s="48">
        <f>VLOOKUP(C290,'EnergyCAP Data'!N:O,2,FALSE)</f>
        <v>5</v>
      </c>
      <c r="AA290" s="39"/>
      <c r="AB290" s="39"/>
      <c r="AC290" s="40"/>
      <c r="AD290" s="49">
        <f t="shared" si="11"/>
        <v>1.6438356164383563E-3</v>
      </c>
    </row>
    <row r="291" spans="1:30" x14ac:dyDescent="0.35">
      <c r="A291" s="7">
        <f t="shared" si="12"/>
        <v>1</v>
      </c>
      <c r="B291" s="5" t="s">
        <v>1022</v>
      </c>
      <c r="C291" s="6" t="s">
        <v>422</v>
      </c>
      <c r="D291" s="5" t="s">
        <v>1855</v>
      </c>
      <c r="E291" s="8">
        <v>210000957006</v>
      </c>
      <c r="F291" s="6" t="s">
        <v>423</v>
      </c>
      <c r="G291" s="5" t="s">
        <v>2631</v>
      </c>
      <c r="H291" s="24">
        <f>VLOOKUP(F291,'Direct Energy Data'!A:E,5,FALSE)</f>
        <v>44134</v>
      </c>
      <c r="I291" s="24" t="s">
        <v>2302</v>
      </c>
      <c r="J291" s="25" t="s">
        <v>1857</v>
      </c>
      <c r="K291" s="26" t="s">
        <v>1073</v>
      </c>
      <c r="L291" s="33" t="s">
        <v>1074</v>
      </c>
      <c r="M291" s="5" t="s">
        <v>1856</v>
      </c>
      <c r="N291" s="5"/>
      <c r="O291" s="5" t="s">
        <v>1075</v>
      </c>
      <c r="P291" s="5" t="s">
        <v>1037</v>
      </c>
      <c r="Q291" s="24" t="s">
        <v>1033</v>
      </c>
      <c r="R291" s="7">
        <f>VLOOKUP(C291,'Internal Data'!A:G,4,FALSE)</f>
        <v>52</v>
      </c>
      <c r="S291" s="7" t="str">
        <f>VLOOKUP(C291,'Internal Data'!A:G,5,FALSE)</f>
        <v>001</v>
      </c>
      <c r="T291" s="7">
        <f>VLOOKUP(C291,'Internal Data'!A:G,6,FALSE)</f>
        <v>2002</v>
      </c>
      <c r="U291" s="94">
        <f>VLOOKUP(C291,'Internal Data'!A:G,7,FALSE)</f>
        <v>44</v>
      </c>
      <c r="V291" s="92" t="str">
        <f>VLOOKUP(C291,'Direct Energy Data'!B:F,5,FALSE)</f>
        <v>CE-GSD</v>
      </c>
      <c r="W291" s="47" t="str">
        <f>VLOOKUP(V291,'EnergyCAP Data'!K:L,2,FALSE)</f>
        <v>CE Gen Sec DS</v>
      </c>
      <c r="X291" s="48">
        <f>VLOOKUP(F291,'Direct Energy Data'!A:C,3,FALSE)</f>
        <v>64.240000000000009</v>
      </c>
      <c r="Y291" s="48">
        <f>VLOOKUP(C291,'EnergyCAP Data'!A:B,2,FALSE)</f>
        <v>72</v>
      </c>
      <c r="Z291" s="48">
        <f>VLOOKUP(C291,'EnergyCAP Data'!N:O,2,FALSE)</f>
        <v>5</v>
      </c>
      <c r="AA291" s="39"/>
      <c r="AB291" s="39"/>
      <c r="AC291" s="40"/>
      <c r="AD291" s="49">
        <f t="shared" si="11"/>
        <v>1.6438356164383563E-3</v>
      </c>
    </row>
    <row r="292" spans="1:30" x14ac:dyDescent="0.35">
      <c r="A292" s="7">
        <f t="shared" si="12"/>
        <v>1</v>
      </c>
      <c r="B292" s="5" t="s">
        <v>1022</v>
      </c>
      <c r="C292" s="6" t="s">
        <v>424</v>
      </c>
      <c r="D292" s="5" t="s">
        <v>1858</v>
      </c>
      <c r="E292" s="8">
        <v>210000957006</v>
      </c>
      <c r="F292" s="6" t="s">
        <v>425</v>
      </c>
      <c r="G292" s="5" t="s">
        <v>2632</v>
      </c>
      <c r="H292" s="24">
        <f>VLOOKUP(F292,'Direct Energy Data'!A:E,5,FALSE)</f>
        <v>44134</v>
      </c>
      <c r="I292" s="24" t="s">
        <v>2302</v>
      </c>
      <c r="J292" s="25" t="s">
        <v>1860</v>
      </c>
      <c r="K292" s="26" t="s">
        <v>1073</v>
      </c>
      <c r="L292" s="33" t="s">
        <v>1074</v>
      </c>
      <c r="M292" s="5" t="s">
        <v>1859</v>
      </c>
      <c r="N292" s="5"/>
      <c r="O292" s="5" t="s">
        <v>1075</v>
      </c>
      <c r="P292" s="5" t="s">
        <v>1037</v>
      </c>
      <c r="Q292" s="24" t="s">
        <v>1033</v>
      </c>
      <c r="R292" s="7">
        <f>VLOOKUP(C292,'Internal Data'!A:G,4,FALSE)</f>
        <v>52</v>
      </c>
      <c r="S292" s="7" t="str">
        <f>VLOOKUP(C292,'Internal Data'!A:G,5,FALSE)</f>
        <v>001</v>
      </c>
      <c r="T292" s="7">
        <f>VLOOKUP(C292,'Internal Data'!A:G,6,FALSE)</f>
        <v>2002</v>
      </c>
      <c r="U292" s="94">
        <f>VLOOKUP(C292,'Internal Data'!A:G,7,FALSE)</f>
        <v>44</v>
      </c>
      <c r="V292" s="92" t="str">
        <f>VLOOKUP(C292,'Direct Energy Data'!B:F,5,FALSE)</f>
        <v>CE-GSD</v>
      </c>
      <c r="W292" s="47" t="str">
        <f>VLOOKUP(V292,'EnergyCAP Data'!K:L,2,FALSE)</f>
        <v>CE Gen Sec DS</v>
      </c>
      <c r="X292" s="48">
        <f>VLOOKUP(F292,'Direct Energy Data'!A:C,3,FALSE)</f>
        <v>64.240000000000009</v>
      </c>
      <c r="Y292" s="48">
        <f>VLOOKUP(C292,'EnergyCAP Data'!A:B,2,FALSE)</f>
        <v>72</v>
      </c>
      <c r="Z292" s="48">
        <f>VLOOKUP(C292,'EnergyCAP Data'!N:O,2,FALSE)</f>
        <v>5</v>
      </c>
      <c r="AA292" s="39"/>
      <c r="AB292" s="39"/>
      <c r="AC292" s="40"/>
      <c r="AD292" s="49">
        <f t="shared" si="11"/>
        <v>1.6438356164383563E-3</v>
      </c>
    </row>
    <row r="293" spans="1:30" x14ac:dyDescent="0.35">
      <c r="A293" s="7">
        <f t="shared" si="12"/>
        <v>1</v>
      </c>
      <c r="B293" s="5" t="s">
        <v>1022</v>
      </c>
      <c r="C293" s="6" t="s">
        <v>426</v>
      </c>
      <c r="D293" s="5" t="s">
        <v>1861</v>
      </c>
      <c r="E293" s="8">
        <v>210000957006</v>
      </c>
      <c r="F293" s="6" t="s">
        <v>427</v>
      </c>
      <c r="G293" s="5" t="s">
        <v>2633</v>
      </c>
      <c r="H293" s="24">
        <f>VLOOKUP(F293,'Direct Energy Data'!A:E,5,FALSE)</f>
        <v>44147</v>
      </c>
      <c r="I293" s="24" t="s">
        <v>2302</v>
      </c>
      <c r="J293" s="25" t="s">
        <v>1863</v>
      </c>
      <c r="K293" s="26" t="s">
        <v>1073</v>
      </c>
      <c r="L293" s="33" t="s">
        <v>1074</v>
      </c>
      <c r="M293" s="5" t="s">
        <v>1862</v>
      </c>
      <c r="N293" s="5"/>
      <c r="O293" s="5" t="s">
        <v>1075</v>
      </c>
      <c r="P293" s="5" t="s">
        <v>1037</v>
      </c>
      <c r="Q293" s="24" t="s">
        <v>1033</v>
      </c>
      <c r="R293" s="7">
        <f>VLOOKUP(C293,'Internal Data'!A:G,4,FALSE)</f>
        <v>52</v>
      </c>
      <c r="S293" s="7" t="str">
        <f>VLOOKUP(C293,'Internal Data'!A:G,5,FALSE)</f>
        <v>001</v>
      </c>
      <c r="T293" s="7">
        <f>VLOOKUP(C293,'Internal Data'!A:G,6,FALSE)</f>
        <v>2002</v>
      </c>
      <c r="U293" s="94">
        <f>VLOOKUP(C293,'Internal Data'!A:G,7,FALSE)</f>
        <v>44</v>
      </c>
      <c r="V293" s="92" t="str">
        <f>VLOOKUP(C293,'Direct Energy Data'!B:F,5,FALSE)</f>
        <v>CE-GSD</v>
      </c>
      <c r="W293" s="47" t="str">
        <f>VLOOKUP(V293,'EnergyCAP Data'!K:L,2,FALSE)</f>
        <v>CE Gen Sec DS</v>
      </c>
      <c r="X293" s="48">
        <f>VLOOKUP(F293,'Direct Energy Data'!A:C,3,FALSE)</f>
        <v>64.240000000000009</v>
      </c>
      <c r="Y293" s="48">
        <f>VLOOKUP(C293,'EnergyCAP Data'!A:B,2,FALSE)</f>
        <v>72</v>
      </c>
      <c r="Z293" s="48">
        <f>VLOOKUP(C293,'EnergyCAP Data'!N:O,2,FALSE)</f>
        <v>5</v>
      </c>
      <c r="AA293" s="39"/>
      <c r="AB293" s="39"/>
      <c r="AC293" s="40"/>
      <c r="AD293" s="49">
        <f t="shared" si="11"/>
        <v>1.6438356164383563E-3</v>
      </c>
    </row>
    <row r="294" spans="1:30" x14ac:dyDescent="0.35">
      <c r="A294" s="7">
        <f t="shared" si="12"/>
        <v>1</v>
      </c>
      <c r="B294" s="5" t="s">
        <v>1022</v>
      </c>
      <c r="C294" s="6" t="s">
        <v>428</v>
      </c>
      <c r="D294" s="5" t="s">
        <v>1864</v>
      </c>
      <c r="E294" s="8">
        <v>210000957006</v>
      </c>
      <c r="F294" s="6" t="s">
        <v>429</v>
      </c>
      <c r="G294" s="5" t="s">
        <v>2634</v>
      </c>
      <c r="H294" s="24">
        <f>VLOOKUP(F294,'Direct Energy Data'!A:E,5,FALSE)</f>
        <v>44040</v>
      </c>
      <c r="I294" s="24" t="s">
        <v>2302</v>
      </c>
      <c r="J294" s="25" t="s">
        <v>1866</v>
      </c>
      <c r="K294" s="26" t="s">
        <v>1073</v>
      </c>
      <c r="L294" s="33" t="s">
        <v>1074</v>
      </c>
      <c r="M294" s="5" t="s">
        <v>1865</v>
      </c>
      <c r="N294" s="5"/>
      <c r="O294" s="5" t="s">
        <v>1075</v>
      </c>
      <c r="P294" s="5" t="s">
        <v>1037</v>
      </c>
      <c r="Q294" s="24" t="s">
        <v>1033</v>
      </c>
      <c r="R294" s="7">
        <f>VLOOKUP(C294,'Internal Data'!A:G,4,FALSE)</f>
        <v>52</v>
      </c>
      <c r="S294" s="7" t="str">
        <f>VLOOKUP(C294,'Internal Data'!A:G,5,FALSE)</f>
        <v>001</v>
      </c>
      <c r="T294" s="7">
        <f>VLOOKUP(C294,'Internal Data'!A:G,6,FALSE)</f>
        <v>2002</v>
      </c>
      <c r="U294" s="94">
        <f>VLOOKUP(C294,'Internal Data'!A:G,7,FALSE)</f>
        <v>44</v>
      </c>
      <c r="V294" s="92" t="str">
        <f>VLOOKUP(C294,'Direct Energy Data'!B:F,5,FALSE)</f>
        <v>CE-GSD</v>
      </c>
      <c r="W294" s="47" t="str">
        <f>VLOOKUP(V294,'EnergyCAP Data'!K:L,2,FALSE)</f>
        <v>CE Gen Sec DS</v>
      </c>
      <c r="X294" s="48">
        <f>VLOOKUP(F294,'Direct Energy Data'!A:C,3,FALSE)</f>
        <v>64.240000000000009</v>
      </c>
      <c r="Y294" s="48">
        <f>VLOOKUP(C294,'EnergyCAP Data'!A:B,2,FALSE)</f>
        <v>72</v>
      </c>
      <c r="Z294" s="48">
        <f>VLOOKUP(C294,'EnergyCAP Data'!N:O,2,FALSE)</f>
        <v>5</v>
      </c>
      <c r="AA294" s="39"/>
      <c r="AB294" s="39"/>
      <c r="AC294" s="40"/>
      <c r="AD294" s="49">
        <f t="shared" si="11"/>
        <v>1.6438356164383563E-3</v>
      </c>
    </row>
    <row r="295" spans="1:30" x14ac:dyDescent="0.35">
      <c r="A295" s="7">
        <f t="shared" si="12"/>
        <v>1</v>
      </c>
      <c r="B295" s="5" t="s">
        <v>1022</v>
      </c>
      <c r="C295" s="6" t="s">
        <v>430</v>
      </c>
      <c r="D295" s="5" t="s">
        <v>1867</v>
      </c>
      <c r="E295" s="8">
        <v>210000957006</v>
      </c>
      <c r="F295" s="6" t="s">
        <v>431</v>
      </c>
      <c r="G295" s="5" t="s">
        <v>2635</v>
      </c>
      <c r="H295" s="24">
        <f>VLOOKUP(F295,'Direct Energy Data'!A:E,5,FALSE)</f>
        <v>44145</v>
      </c>
      <c r="I295" s="24" t="s">
        <v>2302</v>
      </c>
      <c r="J295" s="25" t="s">
        <v>1869</v>
      </c>
      <c r="K295" s="26" t="s">
        <v>1073</v>
      </c>
      <c r="L295" s="33" t="s">
        <v>1074</v>
      </c>
      <c r="M295" s="5" t="s">
        <v>1868</v>
      </c>
      <c r="N295" s="5"/>
      <c r="O295" s="5" t="s">
        <v>1075</v>
      </c>
      <c r="P295" s="5" t="s">
        <v>1037</v>
      </c>
      <c r="Q295" s="24" t="s">
        <v>1033</v>
      </c>
      <c r="R295" s="7">
        <f>VLOOKUP(C295,'Internal Data'!A:G,4,FALSE)</f>
        <v>52</v>
      </c>
      <c r="S295" s="7" t="str">
        <f>VLOOKUP(C295,'Internal Data'!A:G,5,FALSE)</f>
        <v>001</v>
      </c>
      <c r="T295" s="7">
        <f>VLOOKUP(C295,'Internal Data'!A:G,6,FALSE)</f>
        <v>2002</v>
      </c>
      <c r="U295" s="94">
        <f>VLOOKUP(C295,'Internal Data'!A:G,7,FALSE)</f>
        <v>44</v>
      </c>
      <c r="V295" s="92" t="str">
        <f>VLOOKUP(C295,'Direct Energy Data'!B:F,5,FALSE)</f>
        <v>CE-GSD</v>
      </c>
      <c r="W295" s="47" t="str">
        <f>VLOOKUP(V295,'EnergyCAP Data'!K:L,2,FALSE)</f>
        <v>CE Gen Sec DS</v>
      </c>
      <c r="X295" s="48">
        <f>VLOOKUP(F295,'Direct Energy Data'!A:C,3,FALSE)</f>
        <v>64.240000000000009</v>
      </c>
      <c r="Y295" s="48">
        <f>VLOOKUP(C295,'EnergyCAP Data'!A:B,2,FALSE)</f>
        <v>72</v>
      </c>
      <c r="Z295" s="48">
        <f>VLOOKUP(C295,'EnergyCAP Data'!N:O,2,FALSE)</f>
        <v>5</v>
      </c>
      <c r="AA295" s="39"/>
      <c r="AB295" s="39"/>
      <c r="AC295" s="40"/>
      <c r="AD295" s="49">
        <f t="shared" si="11"/>
        <v>1.6438356164383563E-3</v>
      </c>
    </row>
    <row r="296" spans="1:30" x14ac:dyDescent="0.35">
      <c r="A296" s="7">
        <f t="shared" si="12"/>
        <v>1</v>
      </c>
      <c r="B296" s="5" t="s">
        <v>1022</v>
      </c>
      <c r="C296" s="6" t="s">
        <v>432</v>
      </c>
      <c r="D296" s="5" t="s">
        <v>1870</v>
      </c>
      <c r="E296" s="8">
        <v>210000957006</v>
      </c>
      <c r="F296" s="6" t="s">
        <v>433</v>
      </c>
      <c r="G296" s="5" t="s">
        <v>2636</v>
      </c>
      <c r="H296" s="24">
        <f>VLOOKUP(F296,'Direct Energy Data'!A:E,5,FALSE)</f>
        <v>44145</v>
      </c>
      <c r="I296" s="24" t="s">
        <v>2302</v>
      </c>
      <c r="J296" s="25" t="s">
        <v>1872</v>
      </c>
      <c r="K296" s="26" t="s">
        <v>1073</v>
      </c>
      <c r="L296" s="33" t="s">
        <v>1074</v>
      </c>
      <c r="M296" s="5" t="s">
        <v>1871</v>
      </c>
      <c r="N296" s="5"/>
      <c r="O296" s="5" t="s">
        <v>1075</v>
      </c>
      <c r="P296" s="5" t="s">
        <v>1037</v>
      </c>
      <c r="Q296" s="24" t="s">
        <v>1033</v>
      </c>
      <c r="R296" s="7">
        <f>VLOOKUP(C296,'Internal Data'!A:G,4,FALSE)</f>
        <v>52</v>
      </c>
      <c r="S296" s="7" t="str">
        <f>VLOOKUP(C296,'Internal Data'!A:G,5,FALSE)</f>
        <v>001</v>
      </c>
      <c r="T296" s="7">
        <f>VLOOKUP(C296,'Internal Data'!A:G,6,FALSE)</f>
        <v>2002</v>
      </c>
      <c r="U296" s="94">
        <f>VLOOKUP(C296,'Internal Data'!A:G,7,FALSE)</f>
        <v>44</v>
      </c>
      <c r="V296" s="92" t="str">
        <f>VLOOKUP(C296,'Direct Energy Data'!B:F,5,FALSE)</f>
        <v>CE-GSD</v>
      </c>
      <c r="W296" s="47" t="str">
        <f>VLOOKUP(V296,'EnergyCAP Data'!K:L,2,FALSE)</f>
        <v>CE Gen Sec DS</v>
      </c>
      <c r="X296" s="48">
        <f>VLOOKUP(F296,'Direct Energy Data'!A:C,3,FALSE)</f>
        <v>64.240000000000009</v>
      </c>
      <c r="Y296" s="48">
        <f>VLOOKUP(C296,'EnergyCAP Data'!A:B,2,FALSE)</f>
        <v>72</v>
      </c>
      <c r="Z296" s="48">
        <f>VLOOKUP(C296,'EnergyCAP Data'!N:O,2,FALSE)</f>
        <v>5</v>
      </c>
      <c r="AA296" s="39"/>
      <c r="AB296" s="39"/>
      <c r="AC296" s="40"/>
      <c r="AD296" s="49">
        <f t="shared" si="11"/>
        <v>1.6438356164383563E-3</v>
      </c>
    </row>
    <row r="297" spans="1:30" x14ac:dyDescent="0.35">
      <c r="A297" s="7">
        <f t="shared" si="12"/>
        <v>1</v>
      </c>
      <c r="B297" s="5" t="s">
        <v>1022</v>
      </c>
      <c r="C297" s="6" t="s">
        <v>434</v>
      </c>
      <c r="D297" s="5" t="s">
        <v>1873</v>
      </c>
      <c r="E297" s="8">
        <v>210000957006</v>
      </c>
      <c r="F297" s="6" t="s">
        <v>435</v>
      </c>
      <c r="G297" s="5" t="s">
        <v>2637</v>
      </c>
      <c r="H297" s="24">
        <f>VLOOKUP(F297,'Direct Energy Data'!A:E,5,FALSE)</f>
        <v>44126</v>
      </c>
      <c r="I297" s="24" t="s">
        <v>2302</v>
      </c>
      <c r="J297" s="25" t="s">
        <v>1875</v>
      </c>
      <c r="K297" s="26" t="s">
        <v>1073</v>
      </c>
      <c r="L297" s="33" t="s">
        <v>1074</v>
      </c>
      <c r="M297" s="5" t="s">
        <v>1874</v>
      </c>
      <c r="N297" s="5"/>
      <c r="O297" s="5" t="s">
        <v>1075</v>
      </c>
      <c r="P297" s="5" t="s">
        <v>1037</v>
      </c>
      <c r="Q297" s="24" t="s">
        <v>1033</v>
      </c>
      <c r="R297" s="7">
        <f>VLOOKUP(C297,'Internal Data'!A:G,4,FALSE)</f>
        <v>52</v>
      </c>
      <c r="S297" s="7" t="str">
        <f>VLOOKUP(C297,'Internal Data'!A:G,5,FALSE)</f>
        <v>001</v>
      </c>
      <c r="T297" s="7">
        <f>VLOOKUP(C297,'Internal Data'!A:G,6,FALSE)</f>
        <v>2002</v>
      </c>
      <c r="U297" s="94">
        <f>VLOOKUP(C297,'Internal Data'!A:G,7,FALSE)</f>
        <v>44</v>
      </c>
      <c r="V297" s="92" t="str">
        <f>VLOOKUP(C297,'Direct Energy Data'!B:F,5,FALSE)</f>
        <v>CE-GSD</v>
      </c>
      <c r="W297" s="47" t="str">
        <f>VLOOKUP(V297,'EnergyCAP Data'!K:L,2,FALSE)</f>
        <v>CE Gen Sec DS</v>
      </c>
      <c r="X297" s="48">
        <f>VLOOKUP(F297,'Direct Energy Data'!A:C,3,FALSE)</f>
        <v>64.240000000000009</v>
      </c>
      <c r="Y297" s="48">
        <f>VLOOKUP(C297,'EnergyCAP Data'!A:B,2,FALSE)</f>
        <v>72</v>
      </c>
      <c r="Z297" s="48">
        <f>VLOOKUP(C297,'EnergyCAP Data'!N:O,2,FALSE)</f>
        <v>5</v>
      </c>
      <c r="AA297" s="39"/>
      <c r="AB297" s="39"/>
      <c r="AC297" s="40"/>
      <c r="AD297" s="49">
        <f t="shared" si="11"/>
        <v>1.6438356164383563E-3</v>
      </c>
    </row>
    <row r="298" spans="1:30" x14ac:dyDescent="0.35">
      <c r="A298" s="7">
        <f t="shared" si="12"/>
        <v>1</v>
      </c>
      <c r="B298" s="5" t="s">
        <v>1022</v>
      </c>
      <c r="C298" s="6" t="s">
        <v>436</v>
      </c>
      <c r="D298" s="5" t="s">
        <v>1876</v>
      </c>
      <c r="E298" s="8">
        <v>210000957006</v>
      </c>
      <c r="F298" s="6" t="s">
        <v>437</v>
      </c>
      <c r="G298" s="5" t="s">
        <v>2638</v>
      </c>
      <c r="H298" s="24">
        <f>VLOOKUP(F298,'Direct Energy Data'!A:E,5,FALSE)</f>
        <v>44070</v>
      </c>
      <c r="I298" s="24" t="s">
        <v>2302</v>
      </c>
      <c r="J298" s="25" t="s">
        <v>1878</v>
      </c>
      <c r="K298" s="26" t="s">
        <v>1073</v>
      </c>
      <c r="L298" s="33" t="s">
        <v>1074</v>
      </c>
      <c r="M298" s="5" t="s">
        <v>1877</v>
      </c>
      <c r="N298" s="5"/>
      <c r="O298" s="5" t="s">
        <v>1075</v>
      </c>
      <c r="P298" s="5" t="s">
        <v>1037</v>
      </c>
      <c r="Q298" s="24" t="s">
        <v>1033</v>
      </c>
      <c r="R298" s="7">
        <f>VLOOKUP(C298,'Internal Data'!A:G,4,FALSE)</f>
        <v>52</v>
      </c>
      <c r="S298" s="7" t="str">
        <f>VLOOKUP(C298,'Internal Data'!A:G,5,FALSE)</f>
        <v>001</v>
      </c>
      <c r="T298" s="7">
        <f>VLOOKUP(C298,'Internal Data'!A:G,6,FALSE)</f>
        <v>2002</v>
      </c>
      <c r="U298" s="94">
        <f>VLOOKUP(C298,'Internal Data'!A:G,7,FALSE)</f>
        <v>44</v>
      </c>
      <c r="V298" s="92" t="str">
        <f>VLOOKUP(C298,'Direct Energy Data'!B:F,5,FALSE)</f>
        <v>CE-GSD</v>
      </c>
      <c r="W298" s="47" t="str">
        <f>VLOOKUP(V298,'EnergyCAP Data'!K:L,2,FALSE)</f>
        <v>CE Gen Sec DS</v>
      </c>
      <c r="X298" s="48">
        <f>VLOOKUP(F298,'Direct Energy Data'!A:C,3,FALSE)</f>
        <v>64.240000000000009</v>
      </c>
      <c r="Y298" s="48">
        <f>VLOOKUP(C298,'EnergyCAP Data'!A:B,2,FALSE)</f>
        <v>72</v>
      </c>
      <c r="Z298" s="48">
        <f>VLOOKUP(C298,'EnergyCAP Data'!N:O,2,FALSE)</f>
        <v>5</v>
      </c>
      <c r="AA298" s="39"/>
      <c r="AB298" s="39"/>
      <c r="AC298" s="40"/>
      <c r="AD298" s="49">
        <f t="shared" si="11"/>
        <v>1.6438356164383563E-3</v>
      </c>
    </row>
    <row r="299" spans="1:30" x14ac:dyDescent="0.35">
      <c r="A299" s="7">
        <f t="shared" si="12"/>
        <v>1</v>
      </c>
      <c r="B299" s="5" t="s">
        <v>1022</v>
      </c>
      <c r="C299" s="6" t="s">
        <v>438</v>
      </c>
      <c r="D299" s="5" t="s">
        <v>1879</v>
      </c>
      <c r="E299" s="8">
        <v>210000957006</v>
      </c>
      <c r="F299" s="6" t="s">
        <v>439</v>
      </c>
      <c r="G299" s="5" t="s">
        <v>2639</v>
      </c>
      <c r="H299" s="24">
        <f>VLOOKUP(F299,'Direct Energy Data'!A:E,5,FALSE)</f>
        <v>44070</v>
      </c>
      <c r="I299" s="24" t="s">
        <v>2302</v>
      </c>
      <c r="J299" s="25" t="s">
        <v>1881</v>
      </c>
      <c r="K299" s="26" t="s">
        <v>1073</v>
      </c>
      <c r="L299" s="33" t="s">
        <v>1074</v>
      </c>
      <c r="M299" s="5" t="s">
        <v>1880</v>
      </c>
      <c r="N299" s="5"/>
      <c r="O299" s="5" t="s">
        <v>1075</v>
      </c>
      <c r="P299" s="5" t="s">
        <v>1037</v>
      </c>
      <c r="Q299" s="24" t="s">
        <v>1033</v>
      </c>
      <c r="R299" s="7">
        <f>VLOOKUP(C299,'Internal Data'!A:G,4,FALSE)</f>
        <v>52</v>
      </c>
      <c r="S299" s="7" t="str">
        <f>VLOOKUP(C299,'Internal Data'!A:G,5,FALSE)</f>
        <v>001</v>
      </c>
      <c r="T299" s="7">
        <f>VLOOKUP(C299,'Internal Data'!A:G,6,FALSE)</f>
        <v>2002</v>
      </c>
      <c r="U299" s="94">
        <f>VLOOKUP(C299,'Internal Data'!A:G,7,FALSE)</f>
        <v>44</v>
      </c>
      <c r="V299" s="92" t="str">
        <f>VLOOKUP(C299,'Direct Energy Data'!B:F,5,FALSE)</f>
        <v>CE-GSD</v>
      </c>
      <c r="W299" s="47" t="str">
        <f>VLOOKUP(V299,'EnergyCAP Data'!K:L,2,FALSE)</f>
        <v>CE Gen Sec DS</v>
      </c>
      <c r="X299" s="48">
        <f>VLOOKUP(F299,'Direct Energy Data'!A:C,3,FALSE)</f>
        <v>64.240000000000009</v>
      </c>
      <c r="Y299" s="48">
        <f>VLOOKUP(C299,'EnergyCAP Data'!A:B,2,FALSE)</f>
        <v>72</v>
      </c>
      <c r="Z299" s="48">
        <f>VLOOKUP(C299,'EnergyCAP Data'!N:O,2,FALSE)</f>
        <v>5</v>
      </c>
      <c r="AA299" s="39"/>
      <c r="AB299" s="39"/>
      <c r="AC299" s="40"/>
      <c r="AD299" s="49">
        <f t="shared" si="11"/>
        <v>1.6438356164383563E-3</v>
      </c>
    </row>
    <row r="300" spans="1:30" x14ac:dyDescent="0.35">
      <c r="A300" s="7">
        <f t="shared" si="12"/>
        <v>1</v>
      </c>
      <c r="B300" s="5" t="s">
        <v>1022</v>
      </c>
      <c r="C300" s="6" t="s">
        <v>440</v>
      </c>
      <c r="D300" s="5" t="s">
        <v>1882</v>
      </c>
      <c r="E300" s="8">
        <v>210000957006</v>
      </c>
      <c r="F300" s="6" t="s">
        <v>441</v>
      </c>
      <c r="G300" s="5" t="s">
        <v>2640</v>
      </c>
      <c r="H300" s="24">
        <f>VLOOKUP(F300,'Direct Energy Data'!A:E,5,FALSE)</f>
        <v>44126</v>
      </c>
      <c r="I300" s="24" t="s">
        <v>2302</v>
      </c>
      <c r="J300" s="25" t="s">
        <v>1884</v>
      </c>
      <c r="K300" s="26" t="s">
        <v>1073</v>
      </c>
      <c r="L300" s="33" t="s">
        <v>1074</v>
      </c>
      <c r="M300" s="5" t="s">
        <v>1883</v>
      </c>
      <c r="N300" s="5"/>
      <c r="O300" s="5" t="s">
        <v>1075</v>
      </c>
      <c r="P300" s="5" t="s">
        <v>1037</v>
      </c>
      <c r="Q300" s="24" t="s">
        <v>1033</v>
      </c>
      <c r="R300" s="7">
        <f>VLOOKUP(C300,'Internal Data'!A:G,4,FALSE)</f>
        <v>52</v>
      </c>
      <c r="S300" s="7" t="str">
        <f>VLOOKUP(C300,'Internal Data'!A:G,5,FALSE)</f>
        <v>001</v>
      </c>
      <c r="T300" s="7">
        <f>VLOOKUP(C300,'Internal Data'!A:G,6,FALSE)</f>
        <v>2002</v>
      </c>
      <c r="U300" s="94">
        <f>VLOOKUP(C300,'Internal Data'!A:G,7,FALSE)</f>
        <v>44</v>
      </c>
      <c r="V300" s="92" t="str">
        <f>VLOOKUP(C300,'Direct Energy Data'!B:F,5,FALSE)</f>
        <v>CE-GSD</v>
      </c>
      <c r="W300" s="47" t="str">
        <f>VLOOKUP(V300,'EnergyCAP Data'!K:L,2,FALSE)</f>
        <v>CE Gen Sec DS</v>
      </c>
      <c r="X300" s="48">
        <f>VLOOKUP(F300,'Direct Energy Data'!A:C,3,FALSE)</f>
        <v>64.240000000000009</v>
      </c>
      <c r="Y300" s="48">
        <f>VLOOKUP(C300,'EnergyCAP Data'!A:B,2,FALSE)</f>
        <v>66</v>
      </c>
      <c r="Z300" s="48">
        <f>VLOOKUP(C300,'EnergyCAP Data'!N:O,2,FALSE)</f>
        <v>5</v>
      </c>
      <c r="AA300" s="39"/>
      <c r="AB300" s="39"/>
      <c r="AC300" s="40"/>
      <c r="AD300" s="49">
        <f t="shared" si="11"/>
        <v>1.5068493150684932E-3</v>
      </c>
    </row>
    <row r="301" spans="1:30" x14ac:dyDescent="0.35">
      <c r="A301" s="7">
        <f t="shared" si="12"/>
        <v>1</v>
      </c>
      <c r="B301" s="5" t="s">
        <v>1022</v>
      </c>
      <c r="C301" s="6" t="s">
        <v>442</v>
      </c>
      <c r="D301" s="5" t="s">
        <v>1885</v>
      </c>
      <c r="E301" s="8">
        <v>210000957006</v>
      </c>
      <c r="F301" s="6" t="s">
        <v>443</v>
      </c>
      <c r="G301" s="5" t="s">
        <v>2641</v>
      </c>
      <c r="H301" s="24">
        <f>VLOOKUP(F301,'Direct Energy Data'!A:E,5,FALSE)</f>
        <v>44126</v>
      </c>
      <c r="I301" s="24" t="s">
        <v>2302</v>
      </c>
      <c r="J301" s="25" t="s">
        <v>1887</v>
      </c>
      <c r="K301" s="26" t="s">
        <v>1073</v>
      </c>
      <c r="L301" s="33" t="s">
        <v>1074</v>
      </c>
      <c r="M301" s="5" t="s">
        <v>1886</v>
      </c>
      <c r="N301" s="5"/>
      <c r="O301" s="5" t="s">
        <v>1075</v>
      </c>
      <c r="P301" s="5" t="s">
        <v>1037</v>
      </c>
      <c r="Q301" s="24" t="s">
        <v>1033</v>
      </c>
      <c r="R301" s="7">
        <f>VLOOKUP(C301,'Internal Data'!A:G,4,FALSE)</f>
        <v>52</v>
      </c>
      <c r="S301" s="7" t="str">
        <f>VLOOKUP(C301,'Internal Data'!A:G,5,FALSE)</f>
        <v>001</v>
      </c>
      <c r="T301" s="7">
        <f>VLOOKUP(C301,'Internal Data'!A:G,6,FALSE)</f>
        <v>2002</v>
      </c>
      <c r="U301" s="94">
        <f>VLOOKUP(C301,'Internal Data'!A:G,7,FALSE)</f>
        <v>44</v>
      </c>
      <c r="V301" s="92" t="str">
        <f>VLOOKUP(C301,'Direct Energy Data'!B:F,5,FALSE)</f>
        <v>CE-GSD</v>
      </c>
      <c r="W301" s="47" t="str">
        <f>VLOOKUP(V301,'EnergyCAP Data'!K:L,2,FALSE)</f>
        <v>CE Gen Sec DS</v>
      </c>
      <c r="X301" s="48">
        <f>VLOOKUP(F301,'Direct Energy Data'!A:C,3,FALSE)</f>
        <v>64.240000000000009</v>
      </c>
      <c r="Y301" s="48">
        <f>VLOOKUP(C301,'EnergyCAP Data'!A:B,2,FALSE)</f>
        <v>66</v>
      </c>
      <c r="Z301" s="48">
        <f>VLOOKUP(C301,'EnergyCAP Data'!N:O,2,FALSE)</f>
        <v>5</v>
      </c>
      <c r="AA301" s="39"/>
      <c r="AB301" s="39"/>
      <c r="AC301" s="40"/>
      <c r="AD301" s="49">
        <f t="shared" si="11"/>
        <v>1.5068493150684932E-3</v>
      </c>
    </row>
    <row r="302" spans="1:30" x14ac:dyDescent="0.35">
      <c r="A302" s="7">
        <f t="shared" si="12"/>
        <v>1</v>
      </c>
      <c r="B302" s="5" t="s">
        <v>1022</v>
      </c>
      <c r="C302" s="6" t="s">
        <v>444</v>
      </c>
      <c r="D302" s="5" t="s">
        <v>1888</v>
      </c>
      <c r="E302" s="8">
        <v>210000957006</v>
      </c>
      <c r="F302" s="6" t="s">
        <v>445</v>
      </c>
      <c r="G302" s="5" t="s">
        <v>2642</v>
      </c>
      <c r="H302" s="24">
        <f>VLOOKUP(F302,'Direct Energy Data'!A:E,5,FALSE)</f>
        <v>44126</v>
      </c>
      <c r="I302" s="24" t="s">
        <v>2302</v>
      </c>
      <c r="J302" s="25" t="s">
        <v>1890</v>
      </c>
      <c r="K302" s="26" t="s">
        <v>1073</v>
      </c>
      <c r="L302" s="33" t="s">
        <v>1074</v>
      </c>
      <c r="M302" s="5" t="s">
        <v>1889</v>
      </c>
      <c r="N302" s="5"/>
      <c r="O302" s="5" t="s">
        <v>1075</v>
      </c>
      <c r="P302" s="5" t="s">
        <v>1037</v>
      </c>
      <c r="Q302" s="24" t="s">
        <v>1033</v>
      </c>
      <c r="R302" s="7">
        <f>VLOOKUP(C302,'Internal Data'!A:G,4,FALSE)</f>
        <v>52</v>
      </c>
      <c r="S302" s="7" t="str">
        <f>VLOOKUP(C302,'Internal Data'!A:G,5,FALSE)</f>
        <v>001</v>
      </c>
      <c r="T302" s="7">
        <f>VLOOKUP(C302,'Internal Data'!A:G,6,FALSE)</f>
        <v>2002</v>
      </c>
      <c r="U302" s="94">
        <f>VLOOKUP(C302,'Internal Data'!A:G,7,FALSE)</f>
        <v>44</v>
      </c>
      <c r="V302" s="92" t="str">
        <f>VLOOKUP(C302,'Direct Energy Data'!B:F,5,FALSE)</f>
        <v>CE-GSD</v>
      </c>
      <c r="W302" s="47" t="str">
        <f>VLOOKUP(V302,'EnergyCAP Data'!K:L,2,FALSE)</f>
        <v>CE Gen Sec DS</v>
      </c>
      <c r="X302" s="48">
        <f>VLOOKUP(F302,'Direct Energy Data'!A:C,3,FALSE)</f>
        <v>64.240000000000009</v>
      </c>
      <c r="Y302" s="48">
        <f>VLOOKUP(C302,'EnergyCAP Data'!A:B,2,FALSE)</f>
        <v>66</v>
      </c>
      <c r="Z302" s="48">
        <f>VLOOKUP(C302,'EnergyCAP Data'!N:O,2,FALSE)</f>
        <v>5</v>
      </c>
      <c r="AA302" s="39"/>
      <c r="AB302" s="39"/>
      <c r="AC302" s="40"/>
      <c r="AD302" s="49">
        <f t="shared" si="11"/>
        <v>1.5068493150684932E-3</v>
      </c>
    </row>
    <row r="303" spans="1:30" x14ac:dyDescent="0.35">
      <c r="A303" s="7">
        <f t="shared" si="12"/>
        <v>1</v>
      </c>
      <c r="B303" s="5" t="s">
        <v>1022</v>
      </c>
      <c r="C303" s="6" t="s">
        <v>446</v>
      </c>
      <c r="D303" s="5" t="s">
        <v>1891</v>
      </c>
      <c r="E303" s="8">
        <v>210000957006</v>
      </c>
      <c r="F303" s="6" t="s">
        <v>447</v>
      </c>
      <c r="G303" s="5" t="s">
        <v>2643</v>
      </c>
      <c r="H303" s="24">
        <f>VLOOKUP(F303,'Direct Energy Data'!A:E,5,FALSE)</f>
        <v>44126</v>
      </c>
      <c r="I303" s="24" t="s">
        <v>2302</v>
      </c>
      <c r="J303" s="25" t="s">
        <v>1893</v>
      </c>
      <c r="K303" s="26" t="s">
        <v>1073</v>
      </c>
      <c r="L303" s="33" t="s">
        <v>1074</v>
      </c>
      <c r="M303" s="5" t="s">
        <v>1892</v>
      </c>
      <c r="N303" s="5"/>
      <c r="O303" s="5" t="s">
        <v>1075</v>
      </c>
      <c r="P303" s="5" t="s">
        <v>1037</v>
      </c>
      <c r="Q303" s="24" t="s">
        <v>1033</v>
      </c>
      <c r="R303" s="7">
        <f>VLOOKUP(C303,'Internal Data'!A:G,4,FALSE)</f>
        <v>52</v>
      </c>
      <c r="S303" s="7" t="str">
        <f>VLOOKUP(C303,'Internal Data'!A:G,5,FALSE)</f>
        <v>001</v>
      </c>
      <c r="T303" s="7">
        <f>VLOOKUP(C303,'Internal Data'!A:G,6,FALSE)</f>
        <v>2002</v>
      </c>
      <c r="U303" s="94">
        <f>VLOOKUP(C303,'Internal Data'!A:G,7,FALSE)</f>
        <v>44</v>
      </c>
      <c r="V303" s="92" t="str">
        <f>VLOOKUP(C303,'Direct Energy Data'!B:F,5,FALSE)</f>
        <v>CE-GSD</v>
      </c>
      <c r="W303" s="47" t="str">
        <f>VLOOKUP(V303,'EnergyCAP Data'!K:L,2,FALSE)</f>
        <v>CE Gen Sec DS</v>
      </c>
      <c r="X303" s="48">
        <f>VLOOKUP(F303,'Direct Energy Data'!A:C,3,FALSE)</f>
        <v>70.080000000000013</v>
      </c>
      <c r="Y303" s="48">
        <f>VLOOKUP(C303,'EnergyCAP Data'!A:B,2,FALSE)</f>
        <v>72</v>
      </c>
      <c r="Z303" s="48">
        <f>VLOOKUP(C303,'EnergyCAP Data'!N:O,2,FALSE)</f>
        <v>5</v>
      </c>
      <c r="AA303" s="39"/>
      <c r="AB303" s="39"/>
      <c r="AC303" s="40"/>
      <c r="AD303" s="49">
        <f t="shared" si="11"/>
        <v>1.6438356164383563E-3</v>
      </c>
    </row>
    <row r="304" spans="1:30" x14ac:dyDescent="0.35">
      <c r="A304" s="7">
        <f t="shared" si="12"/>
        <v>1</v>
      </c>
      <c r="B304" s="5" t="s">
        <v>1022</v>
      </c>
      <c r="C304" s="6" t="s">
        <v>448</v>
      </c>
      <c r="D304" s="5" t="s">
        <v>1894</v>
      </c>
      <c r="E304" s="8">
        <v>210000957006</v>
      </c>
      <c r="F304" s="6" t="s">
        <v>449</v>
      </c>
      <c r="G304" s="5" t="s">
        <v>2644</v>
      </c>
      <c r="H304" s="24">
        <f>VLOOKUP(F304,'Direct Energy Data'!A:E,5,FALSE)</f>
        <v>44138</v>
      </c>
      <c r="I304" s="24" t="s">
        <v>2302</v>
      </c>
      <c r="J304" s="25" t="s">
        <v>1896</v>
      </c>
      <c r="K304" s="26" t="s">
        <v>1073</v>
      </c>
      <c r="L304" s="33" t="s">
        <v>1074</v>
      </c>
      <c r="M304" s="5" t="s">
        <v>1895</v>
      </c>
      <c r="N304" s="5"/>
      <c r="O304" s="5" t="s">
        <v>1075</v>
      </c>
      <c r="P304" s="5" t="s">
        <v>1037</v>
      </c>
      <c r="Q304" s="24" t="s">
        <v>1033</v>
      </c>
      <c r="R304" s="7">
        <f>VLOOKUP(C304,'Internal Data'!A:G,4,FALSE)</f>
        <v>52</v>
      </c>
      <c r="S304" s="7" t="str">
        <f>VLOOKUP(C304,'Internal Data'!A:G,5,FALSE)</f>
        <v>001</v>
      </c>
      <c r="T304" s="7">
        <f>VLOOKUP(C304,'Internal Data'!A:G,6,FALSE)</f>
        <v>2002</v>
      </c>
      <c r="U304" s="94">
        <f>VLOOKUP(C304,'Internal Data'!A:G,7,FALSE)</f>
        <v>44</v>
      </c>
      <c r="V304" s="92" t="str">
        <f>VLOOKUP(C304,'Direct Energy Data'!B:F,5,FALSE)</f>
        <v>CE-GSD</v>
      </c>
      <c r="W304" s="47" t="str">
        <f>VLOOKUP(V304,'EnergyCAP Data'!K:L,2,FALSE)</f>
        <v>CE Gen Sec DS</v>
      </c>
      <c r="X304" s="48">
        <f>VLOOKUP(F304,'Direct Energy Data'!A:C,3,FALSE)</f>
        <v>70.080000000000013</v>
      </c>
      <c r="Y304" s="48">
        <f>VLOOKUP(C304,'EnergyCAP Data'!A:B,2,FALSE)</f>
        <v>72</v>
      </c>
      <c r="Z304" s="48">
        <f>VLOOKUP(C304,'EnergyCAP Data'!N:O,2,FALSE)</f>
        <v>5</v>
      </c>
      <c r="AA304" s="39"/>
      <c r="AB304" s="39"/>
      <c r="AC304" s="40"/>
      <c r="AD304" s="49">
        <f t="shared" si="11"/>
        <v>1.6438356164383563E-3</v>
      </c>
    </row>
    <row r="305" spans="1:30" x14ac:dyDescent="0.35">
      <c r="A305" s="7">
        <f t="shared" si="12"/>
        <v>1</v>
      </c>
      <c r="B305" s="5" t="s">
        <v>1022</v>
      </c>
      <c r="C305" s="6" t="s">
        <v>453</v>
      </c>
      <c r="D305" s="5" t="s">
        <v>1897</v>
      </c>
      <c r="E305" s="8">
        <v>210000954003</v>
      </c>
      <c r="F305" s="6" t="s">
        <v>454</v>
      </c>
      <c r="G305" s="5" t="s">
        <v>2645</v>
      </c>
      <c r="H305" s="24">
        <f>VLOOKUP(F305,'Direct Energy Data'!A:E,5,FALSE)</f>
        <v>44145</v>
      </c>
      <c r="I305" s="24" t="s">
        <v>2302</v>
      </c>
      <c r="J305" s="25" t="s">
        <v>1899</v>
      </c>
      <c r="K305" s="26" t="s">
        <v>1073</v>
      </c>
      <c r="L305" s="33" t="s">
        <v>1074</v>
      </c>
      <c r="M305" s="5" t="s">
        <v>1898</v>
      </c>
      <c r="N305" s="5"/>
      <c r="O305" s="5" t="s">
        <v>1075</v>
      </c>
      <c r="P305" s="5" t="s">
        <v>1037</v>
      </c>
      <c r="Q305" s="24" t="s">
        <v>1033</v>
      </c>
      <c r="R305" s="7">
        <f>VLOOKUP(C305,'Internal Data'!A:G,4,FALSE)</f>
        <v>52</v>
      </c>
      <c r="S305" s="7" t="str">
        <f>VLOOKUP(C305,'Internal Data'!A:G,5,FALSE)</f>
        <v>001</v>
      </c>
      <c r="T305" s="7">
        <f>VLOOKUP(C305,'Internal Data'!A:G,6,FALSE)</f>
        <v>2002</v>
      </c>
      <c r="U305" s="94">
        <f>VLOOKUP(C305,'Internal Data'!A:G,7,FALSE)</f>
        <v>44</v>
      </c>
      <c r="V305" s="92" t="str">
        <f>VLOOKUP(C305,'Direct Energy Data'!B:F,5,FALSE)</f>
        <v>CE-GSD</v>
      </c>
      <c r="W305" s="47" t="str">
        <f>VLOOKUP(V305,'EnergyCAP Data'!K:L,2,FALSE)</f>
        <v>CE Gen Sec DS</v>
      </c>
      <c r="X305" s="48">
        <f>VLOOKUP(F305,'Direct Energy Data'!A:C,3,FALSE)</f>
        <v>75.920000000000016</v>
      </c>
      <c r="Y305" s="48">
        <f>VLOOKUP(C305,'EnergyCAP Data'!A:B,2,FALSE)</f>
        <v>72</v>
      </c>
      <c r="Z305" s="48">
        <f>VLOOKUP(C305,'EnergyCAP Data'!N:O,2,FALSE)</f>
        <v>5</v>
      </c>
      <c r="AA305" s="39"/>
      <c r="AB305" s="39"/>
      <c r="AC305" s="40"/>
      <c r="AD305" s="49">
        <f t="shared" si="11"/>
        <v>1.6438356164383563E-3</v>
      </c>
    </row>
    <row r="306" spans="1:30" x14ac:dyDescent="0.35">
      <c r="A306" s="7">
        <f t="shared" si="12"/>
        <v>1</v>
      </c>
      <c r="B306" s="5" t="s">
        <v>1022</v>
      </c>
      <c r="C306" s="6" t="s">
        <v>455</v>
      </c>
      <c r="D306" s="5" t="s">
        <v>1900</v>
      </c>
      <c r="E306" s="8">
        <v>210000954003</v>
      </c>
      <c r="F306" s="6" t="s">
        <v>456</v>
      </c>
      <c r="G306" s="5" t="s">
        <v>2646</v>
      </c>
      <c r="H306" s="24">
        <f>VLOOKUP(F306,'Direct Energy Data'!A:E,5,FALSE)</f>
        <v>44070</v>
      </c>
      <c r="I306" s="24" t="s">
        <v>2302</v>
      </c>
      <c r="J306" s="25" t="s">
        <v>1902</v>
      </c>
      <c r="K306" s="26" t="s">
        <v>1073</v>
      </c>
      <c r="L306" s="33" t="s">
        <v>1074</v>
      </c>
      <c r="M306" s="5" t="s">
        <v>1901</v>
      </c>
      <c r="N306" s="5"/>
      <c r="O306" s="5" t="s">
        <v>1075</v>
      </c>
      <c r="P306" s="5" t="s">
        <v>1037</v>
      </c>
      <c r="Q306" s="24" t="s">
        <v>1033</v>
      </c>
      <c r="R306" s="7">
        <f>VLOOKUP(C306,'Internal Data'!A:G,4,FALSE)</f>
        <v>52</v>
      </c>
      <c r="S306" s="7" t="str">
        <f>VLOOKUP(C306,'Internal Data'!A:G,5,FALSE)</f>
        <v>001</v>
      </c>
      <c r="T306" s="7">
        <f>VLOOKUP(C306,'Internal Data'!A:G,6,FALSE)</f>
        <v>2002</v>
      </c>
      <c r="U306" s="94">
        <f>VLOOKUP(C306,'Internal Data'!A:G,7,FALSE)</f>
        <v>44</v>
      </c>
      <c r="V306" s="92" t="str">
        <f>VLOOKUP(C306,'Direct Energy Data'!B:F,5,FALSE)</f>
        <v>CE-GSD</v>
      </c>
      <c r="W306" s="47" t="str">
        <f>VLOOKUP(V306,'EnergyCAP Data'!K:L,2,FALSE)</f>
        <v>CE Gen Sec DS</v>
      </c>
      <c r="X306" s="48">
        <f>VLOOKUP(F306,'Direct Energy Data'!A:C,3,FALSE)</f>
        <v>75.920000000000016</v>
      </c>
      <c r="Y306" s="48">
        <f>VLOOKUP(C306,'EnergyCAP Data'!A:B,2,FALSE)</f>
        <v>72</v>
      </c>
      <c r="Z306" s="48">
        <f>VLOOKUP(C306,'EnergyCAP Data'!N:O,2,FALSE)</f>
        <v>5</v>
      </c>
      <c r="AA306" s="39"/>
      <c r="AB306" s="39"/>
      <c r="AC306" s="40"/>
      <c r="AD306" s="49">
        <f t="shared" si="11"/>
        <v>1.6438356164383563E-3</v>
      </c>
    </row>
    <row r="307" spans="1:30" x14ac:dyDescent="0.35">
      <c r="A307" s="7">
        <f t="shared" si="12"/>
        <v>1</v>
      </c>
      <c r="B307" s="5" t="s">
        <v>1022</v>
      </c>
      <c r="C307" s="6" t="s">
        <v>457</v>
      </c>
      <c r="D307" s="5" t="s">
        <v>1903</v>
      </c>
      <c r="E307" s="8">
        <v>210000954003</v>
      </c>
      <c r="F307" s="6" t="s">
        <v>458</v>
      </c>
      <c r="G307" s="5" t="s">
        <v>2646</v>
      </c>
      <c r="H307" s="24">
        <f>VLOOKUP(F307,'Direct Energy Data'!A:E,5,FALSE)</f>
        <v>44070</v>
      </c>
      <c r="I307" s="24" t="s">
        <v>2302</v>
      </c>
      <c r="J307" s="25" t="s">
        <v>1904</v>
      </c>
      <c r="K307" s="26" t="s">
        <v>1073</v>
      </c>
      <c r="L307" s="33" t="s">
        <v>1074</v>
      </c>
      <c r="M307" s="5" t="s">
        <v>1901</v>
      </c>
      <c r="N307" s="5"/>
      <c r="O307" s="5" t="s">
        <v>1075</v>
      </c>
      <c r="P307" s="5" t="s">
        <v>1037</v>
      </c>
      <c r="Q307" s="24" t="s">
        <v>1033</v>
      </c>
      <c r="R307" s="7">
        <f>VLOOKUP(C307,'Internal Data'!A:G,4,FALSE)</f>
        <v>52</v>
      </c>
      <c r="S307" s="7" t="str">
        <f>VLOOKUP(C307,'Internal Data'!A:G,5,FALSE)</f>
        <v>001</v>
      </c>
      <c r="T307" s="7">
        <f>VLOOKUP(C307,'Internal Data'!A:G,6,FALSE)</f>
        <v>2002</v>
      </c>
      <c r="U307" s="94">
        <f>VLOOKUP(C307,'Internal Data'!A:G,7,FALSE)</f>
        <v>44</v>
      </c>
      <c r="V307" s="92" t="str">
        <f>VLOOKUP(C307,'Direct Energy Data'!B:F,5,FALSE)</f>
        <v>CE-GSD</v>
      </c>
      <c r="W307" s="47" t="str">
        <f>VLOOKUP(V307,'EnergyCAP Data'!K:L,2,FALSE)</f>
        <v>CE Gen Sec DS</v>
      </c>
      <c r="X307" s="48">
        <f>VLOOKUP(F307,'Direct Energy Data'!A:C,3,FALSE)</f>
        <v>75.920000000000016</v>
      </c>
      <c r="Y307" s="48">
        <f>VLOOKUP(C307,'EnergyCAP Data'!A:B,2,FALSE)</f>
        <v>72</v>
      </c>
      <c r="Z307" s="48">
        <f>VLOOKUP(C307,'EnergyCAP Data'!N:O,2,FALSE)</f>
        <v>5</v>
      </c>
      <c r="AA307" s="39"/>
      <c r="AB307" s="39"/>
      <c r="AC307" s="40"/>
      <c r="AD307" s="49">
        <f t="shared" si="11"/>
        <v>1.6438356164383563E-3</v>
      </c>
    </row>
    <row r="308" spans="1:30" x14ac:dyDescent="0.35">
      <c r="A308" s="7">
        <f t="shared" si="12"/>
        <v>1</v>
      </c>
      <c r="B308" s="5" t="s">
        <v>1022</v>
      </c>
      <c r="C308" s="6" t="s">
        <v>459</v>
      </c>
      <c r="D308" s="5" t="s">
        <v>1905</v>
      </c>
      <c r="E308" s="8">
        <v>210000954003</v>
      </c>
      <c r="F308" s="6" t="s">
        <v>460</v>
      </c>
      <c r="G308" s="5" t="s">
        <v>2647</v>
      </c>
      <c r="H308" s="24">
        <f>VLOOKUP(F308,'Direct Energy Data'!A:E,5,FALSE)</f>
        <v>44138</v>
      </c>
      <c r="I308" s="24" t="s">
        <v>2302</v>
      </c>
      <c r="J308" s="25" t="s">
        <v>1907</v>
      </c>
      <c r="K308" s="26" t="s">
        <v>1073</v>
      </c>
      <c r="L308" s="33" t="s">
        <v>1074</v>
      </c>
      <c r="M308" s="5" t="s">
        <v>1906</v>
      </c>
      <c r="N308" s="5"/>
      <c r="O308" s="5" t="s">
        <v>1075</v>
      </c>
      <c r="P308" s="5" t="s">
        <v>1037</v>
      </c>
      <c r="Q308" s="24" t="s">
        <v>1033</v>
      </c>
      <c r="R308" s="7">
        <f>VLOOKUP(C308,'Internal Data'!A:G,4,FALSE)</f>
        <v>52</v>
      </c>
      <c r="S308" s="7" t="str">
        <f>VLOOKUP(C308,'Internal Data'!A:G,5,FALSE)</f>
        <v>001</v>
      </c>
      <c r="T308" s="7">
        <f>VLOOKUP(C308,'Internal Data'!A:G,6,FALSE)</f>
        <v>2002</v>
      </c>
      <c r="U308" s="94">
        <f>VLOOKUP(C308,'Internal Data'!A:G,7,FALSE)</f>
        <v>44</v>
      </c>
      <c r="V308" s="92" t="str">
        <f>VLOOKUP(C308,'Direct Energy Data'!B:F,5,FALSE)</f>
        <v>CE-GSD</v>
      </c>
      <c r="W308" s="47" t="str">
        <f>VLOOKUP(V308,'EnergyCAP Data'!K:L,2,FALSE)</f>
        <v>CE Gen Sec DS</v>
      </c>
      <c r="X308" s="48">
        <f>VLOOKUP(F308,'Direct Energy Data'!A:C,3,FALSE)</f>
        <v>75.920000000000016</v>
      </c>
      <c r="Y308" s="48">
        <f>VLOOKUP(C308,'EnergyCAP Data'!A:B,2,FALSE)</f>
        <v>72</v>
      </c>
      <c r="Z308" s="48">
        <f>VLOOKUP(C308,'EnergyCAP Data'!N:O,2,FALSE)</f>
        <v>5</v>
      </c>
      <c r="AA308" s="39"/>
      <c r="AB308" s="39"/>
      <c r="AC308" s="40"/>
      <c r="AD308" s="49">
        <f t="shared" si="11"/>
        <v>1.6438356164383563E-3</v>
      </c>
    </row>
    <row r="309" spans="1:30" x14ac:dyDescent="0.35">
      <c r="A309" s="7">
        <f t="shared" si="12"/>
        <v>1</v>
      </c>
      <c r="B309" s="5" t="s">
        <v>1022</v>
      </c>
      <c r="C309" s="6" t="s">
        <v>461</v>
      </c>
      <c r="D309" s="5" t="s">
        <v>1908</v>
      </c>
      <c r="E309" s="8">
        <v>210000954003</v>
      </c>
      <c r="F309" s="6" t="s">
        <v>462</v>
      </c>
      <c r="G309" s="5" t="s">
        <v>2648</v>
      </c>
      <c r="H309" s="24">
        <f>VLOOKUP(F309,'Direct Energy Data'!A:E,5,FALSE)</f>
        <v>44138</v>
      </c>
      <c r="I309" s="24" t="s">
        <v>2302</v>
      </c>
      <c r="J309" s="25" t="s">
        <v>1910</v>
      </c>
      <c r="K309" s="26" t="s">
        <v>1073</v>
      </c>
      <c r="L309" s="33" t="s">
        <v>1074</v>
      </c>
      <c r="M309" s="5" t="s">
        <v>1909</v>
      </c>
      <c r="N309" s="5"/>
      <c r="O309" s="5" t="s">
        <v>1075</v>
      </c>
      <c r="P309" s="5" t="s">
        <v>1037</v>
      </c>
      <c r="Q309" s="24" t="s">
        <v>1033</v>
      </c>
      <c r="R309" s="7">
        <f>VLOOKUP(C309,'Internal Data'!A:G,4,FALSE)</f>
        <v>52</v>
      </c>
      <c r="S309" s="7" t="str">
        <f>VLOOKUP(C309,'Internal Data'!A:G,5,FALSE)</f>
        <v>001</v>
      </c>
      <c r="T309" s="7">
        <f>VLOOKUP(C309,'Internal Data'!A:G,6,FALSE)</f>
        <v>2002</v>
      </c>
      <c r="U309" s="94">
        <f>VLOOKUP(C309,'Internal Data'!A:G,7,FALSE)</f>
        <v>44</v>
      </c>
      <c r="V309" s="92" t="str">
        <f>VLOOKUP(C309,'Direct Energy Data'!B:F,5,FALSE)</f>
        <v>CE-GSD</v>
      </c>
      <c r="W309" s="47" t="str">
        <f>VLOOKUP(V309,'EnergyCAP Data'!K:L,2,FALSE)</f>
        <v>CE Gen Sec DS</v>
      </c>
      <c r="X309" s="48">
        <f>VLOOKUP(F309,'Direct Energy Data'!A:C,3,FALSE)</f>
        <v>81.760000000000019</v>
      </c>
      <c r="Y309" s="48">
        <f>VLOOKUP(C309,'EnergyCAP Data'!A:B,2,FALSE)</f>
        <v>72</v>
      </c>
      <c r="Z309" s="48">
        <f>VLOOKUP(C309,'EnergyCAP Data'!N:O,2,FALSE)</f>
        <v>5</v>
      </c>
      <c r="AA309" s="39"/>
      <c r="AB309" s="39"/>
      <c r="AC309" s="40"/>
      <c r="AD309" s="49">
        <f t="shared" si="11"/>
        <v>1.6438356164383563E-3</v>
      </c>
    </row>
    <row r="310" spans="1:30" x14ac:dyDescent="0.35">
      <c r="A310" s="7">
        <f t="shared" si="12"/>
        <v>1</v>
      </c>
      <c r="B310" s="5" t="s">
        <v>1022</v>
      </c>
      <c r="C310" s="6" t="s">
        <v>463</v>
      </c>
      <c r="D310" s="5" t="s">
        <v>1911</v>
      </c>
      <c r="E310" s="8">
        <v>210000954003</v>
      </c>
      <c r="F310" s="6" t="s">
        <v>464</v>
      </c>
      <c r="G310" s="5" t="s">
        <v>2649</v>
      </c>
      <c r="H310" s="24">
        <f>VLOOKUP(F310,'Direct Energy Data'!A:E,5,FALSE)</f>
        <v>44139</v>
      </c>
      <c r="I310" s="24" t="s">
        <v>2302</v>
      </c>
      <c r="J310" s="25" t="s">
        <v>1913</v>
      </c>
      <c r="K310" s="26" t="s">
        <v>1073</v>
      </c>
      <c r="L310" s="33" t="s">
        <v>1074</v>
      </c>
      <c r="M310" s="5" t="s">
        <v>1912</v>
      </c>
      <c r="N310" s="5"/>
      <c r="O310" s="5" t="s">
        <v>1075</v>
      </c>
      <c r="P310" s="5" t="s">
        <v>1037</v>
      </c>
      <c r="Q310" s="24" t="s">
        <v>1033</v>
      </c>
      <c r="R310" s="7">
        <f>VLOOKUP(C310,'Internal Data'!A:G,4,FALSE)</f>
        <v>52</v>
      </c>
      <c r="S310" s="7" t="str">
        <f>VLOOKUP(C310,'Internal Data'!A:G,5,FALSE)</f>
        <v>001</v>
      </c>
      <c r="T310" s="7">
        <f>VLOOKUP(C310,'Internal Data'!A:G,6,FALSE)</f>
        <v>2002</v>
      </c>
      <c r="U310" s="94">
        <f>VLOOKUP(C310,'Internal Data'!A:G,7,FALSE)</f>
        <v>44</v>
      </c>
      <c r="V310" s="92" t="str">
        <f>VLOOKUP(C310,'Direct Energy Data'!B:F,5,FALSE)</f>
        <v>CE-GSD</v>
      </c>
      <c r="W310" s="47" t="str">
        <f>VLOOKUP(V310,'EnergyCAP Data'!K:L,2,FALSE)</f>
        <v>CE Gen Sec DS</v>
      </c>
      <c r="X310" s="48">
        <f>VLOOKUP(F310,'Direct Energy Data'!A:C,3,FALSE)</f>
        <v>75.920000000000016</v>
      </c>
      <c r="Y310" s="48">
        <f>VLOOKUP(C310,'EnergyCAP Data'!A:B,2,FALSE)</f>
        <v>72</v>
      </c>
      <c r="Z310" s="48">
        <f>VLOOKUP(C310,'EnergyCAP Data'!N:O,2,FALSE)</f>
        <v>5</v>
      </c>
      <c r="AA310" s="39"/>
      <c r="AB310" s="39"/>
      <c r="AC310" s="40"/>
      <c r="AD310" s="49">
        <f t="shared" si="11"/>
        <v>1.6438356164383563E-3</v>
      </c>
    </row>
    <row r="311" spans="1:30" x14ac:dyDescent="0.35">
      <c r="A311" s="7">
        <f t="shared" si="12"/>
        <v>1</v>
      </c>
      <c r="B311" s="5" t="s">
        <v>1022</v>
      </c>
      <c r="C311" s="6" t="s">
        <v>505</v>
      </c>
      <c r="D311" s="5" t="s">
        <v>1914</v>
      </c>
      <c r="E311" s="8">
        <v>210000954003</v>
      </c>
      <c r="F311" s="6" t="s">
        <v>506</v>
      </c>
      <c r="G311" s="5" t="s">
        <v>2650</v>
      </c>
      <c r="H311" s="24">
        <f>VLOOKUP(F311,'Direct Energy Data'!A:E,5,FALSE)</f>
        <v>44134</v>
      </c>
      <c r="I311" s="24" t="s">
        <v>2302</v>
      </c>
      <c r="J311" s="25" t="s">
        <v>1916</v>
      </c>
      <c r="K311" s="26" t="s">
        <v>1073</v>
      </c>
      <c r="L311" s="33" t="s">
        <v>1074</v>
      </c>
      <c r="M311" s="5" t="s">
        <v>1915</v>
      </c>
      <c r="N311" s="5"/>
      <c r="O311" s="5" t="s">
        <v>1075</v>
      </c>
      <c r="P311" s="5" t="s">
        <v>1037</v>
      </c>
      <c r="Q311" s="24" t="s">
        <v>1033</v>
      </c>
      <c r="R311" s="7">
        <f>VLOOKUP(C311,'Internal Data'!A:G,4,FALSE)</f>
        <v>52</v>
      </c>
      <c r="S311" s="7" t="str">
        <f>VLOOKUP(C311,'Internal Data'!A:G,5,FALSE)</f>
        <v>001</v>
      </c>
      <c r="T311" s="7">
        <f>VLOOKUP(C311,'Internal Data'!A:G,6,FALSE)</f>
        <v>2002</v>
      </c>
      <c r="U311" s="94">
        <f>VLOOKUP(C311,'Internal Data'!A:G,7,FALSE)</f>
        <v>44</v>
      </c>
      <c r="V311" s="92" t="str">
        <f>VLOOKUP(C311,'Direct Energy Data'!B:F,5,FALSE)</f>
        <v>CE-GSD</v>
      </c>
      <c r="W311" s="47" t="str">
        <f>VLOOKUP(V311,'EnergyCAP Data'!K:L,2,FALSE)</f>
        <v>CE Gen Sec DS</v>
      </c>
      <c r="X311" s="48">
        <f>VLOOKUP(F311,'Direct Energy Data'!A:C,3,FALSE)</f>
        <v>64.240000000000009</v>
      </c>
      <c r="Y311" s="48">
        <f>VLOOKUP(C311,'EnergyCAP Data'!A:B,2,FALSE)</f>
        <v>72</v>
      </c>
      <c r="Z311" s="48">
        <f>VLOOKUP(C311,'EnergyCAP Data'!N:O,2,FALSE)</f>
        <v>5</v>
      </c>
      <c r="AA311" s="39"/>
      <c r="AB311" s="39"/>
      <c r="AC311" s="40"/>
      <c r="AD311" s="49">
        <f t="shared" si="11"/>
        <v>1.6438356164383563E-3</v>
      </c>
    </row>
    <row r="312" spans="1:30" x14ac:dyDescent="0.35">
      <c r="A312" s="7">
        <f t="shared" si="12"/>
        <v>1</v>
      </c>
      <c r="B312" s="5" t="s">
        <v>1022</v>
      </c>
      <c r="C312" s="6" t="s">
        <v>507</v>
      </c>
      <c r="D312" s="5" t="s">
        <v>1917</v>
      </c>
      <c r="E312" s="8">
        <v>210000954003</v>
      </c>
      <c r="F312" s="6" t="s">
        <v>508</v>
      </c>
      <c r="G312" s="5" t="s">
        <v>2651</v>
      </c>
      <c r="H312" s="24">
        <f>VLOOKUP(F312,'Direct Energy Data'!A:E,5,FALSE)</f>
        <v>44134</v>
      </c>
      <c r="I312" s="24" t="s">
        <v>2302</v>
      </c>
      <c r="J312" s="25" t="s">
        <v>1919</v>
      </c>
      <c r="K312" s="26" t="s">
        <v>1073</v>
      </c>
      <c r="L312" s="33" t="s">
        <v>1074</v>
      </c>
      <c r="M312" s="5" t="s">
        <v>1918</v>
      </c>
      <c r="N312" s="5"/>
      <c r="O312" s="5" t="s">
        <v>1075</v>
      </c>
      <c r="P312" s="5" t="s">
        <v>1037</v>
      </c>
      <c r="Q312" s="24" t="s">
        <v>1033</v>
      </c>
      <c r="R312" s="7">
        <f>VLOOKUP(C312,'Internal Data'!A:G,4,FALSE)</f>
        <v>52</v>
      </c>
      <c r="S312" s="7" t="str">
        <f>VLOOKUP(C312,'Internal Data'!A:G,5,FALSE)</f>
        <v>001</v>
      </c>
      <c r="T312" s="7">
        <f>VLOOKUP(C312,'Internal Data'!A:G,6,FALSE)</f>
        <v>2002</v>
      </c>
      <c r="U312" s="94">
        <f>VLOOKUP(C312,'Internal Data'!A:G,7,FALSE)</f>
        <v>44</v>
      </c>
      <c r="V312" s="92" t="str">
        <f>VLOOKUP(C312,'Direct Energy Data'!B:F,5,FALSE)</f>
        <v>CE-GSD</v>
      </c>
      <c r="W312" s="47" t="str">
        <f>VLOOKUP(V312,'EnergyCAP Data'!K:L,2,FALSE)</f>
        <v>CE Gen Sec DS</v>
      </c>
      <c r="X312" s="48">
        <f>VLOOKUP(F312,'Direct Energy Data'!A:C,3,FALSE)</f>
        <v>64.240000000000009</v>
      </c>
      <c r="Y312" s="48">
        <f>VLOOKUP(C312,'EnergyCAP Data'!A:B,2,FALSE)</f>
        <v>72</v>
      </c>
      <c r="Z312" s="48">
        <f>VLOOKUP(C312,'EnergyCAP Data'!N:O,2,FALSE)</f>
        <v>5</v>
      </c>
      <c r="AA312" s="39"/>
      <c r="AB312" s="39"/>
      <c r="AC312" s="40"/>
      <c r="AD312" s="49">
        <f t="shared" si="11"/>
        <v>1.6438356164383563E-3</v>
      </c>
    </row>
    <row r="313" spans="1:30" x14ac:dyDescent="0.35">
      <c r="A313" s="7">
        <f t="shared" si="12"/>
        <v>1</v>
      </c>
      <c r="B313" s="5" t="s">
        <v>1022</v>
      </c>
      <c r="C313" s="6" t="s">
        <v>509</v>
      </c>
      <c r="D313" s="5" t="s">
        <v>1920</v>
      </c>
      <c r="E313" s="8">
        <v>210000954003</v>
      </c>
      <c r="F313" s="6" t="s">
        <v>510</v>
      </c>
      <c r="G313" s="5" t="s">
        <v>2652</v>
      </c>
      <c r="H313" s="24">
        <f>VLOOKUP(F313,'Direct Energy Data'!A:E,5,FALSE)</f>
        <v>44134</v>
      </c>
      <c r="I313" s="24" t="s">
        <v>2302</v>
      </c>
      <c r="J313" s="25" t="s">
        <v>1922</v>
      </c>
      <c r="K313" s="26" t="s">
        <v>1073</v>
      </c>
      <c r="L313" s="33" t="s">
        <v>1074</v>
      </c>
      <c r="M313" s="5" t="s">
        <v>1921</v>
      </c>
      <c r="N313" s="5"/>
      <c r="O313" s="5" t="s">
        <v>1075</v>
      </c>
      <c r="P313" s="5" t="s">
        <v>1037</v>
      </c>
      <c r="Q313" s="24" t="s">
        <v>1033</v>
      </c>
      <c r="R313" s="7">
        <f>VLOOKUP(C313,'Internal Data'!A:G,4,FALSE)</f>
        <v>52</v>
      </c>
      <c r="S313" s="7" t="str">
        <f>VLOOKUP(C313,'Internal Data'!A:G,5,FALSE)</f>
        <v>001</v>
      </c>
      <c r="T313" s="7">
        <f>VLOOKUP(C313,'Internal Data'!A:G,6,FALSE)</f>
        <v>2002</v>
      </c>
      <c r="U313" s="94">
        <f>VLOOKUP(C313,'Internal Data'!A:G,7,FALSE)</f>
        <v>44</v>
      </c>
      <c r="V313" s="92" t="str">
        <f>VLOOKUP(C313,'Direct Energy Data'!B:F,5,FALSE)</f>
        <v>CE-GSD</v>
      </c>
      <c r="W313" s="47" t="str">
        <f>VLOOKUP(V313,'EnergyCAP Data'!K:L,2,FALSE)</f>
        <v>CE Gen Sec DS</v>
      </c>
      <c r="X313" s="48">
        <f>VLOOKUP(F313,'Direct Energy Data'!A:C,3,FALSE)</f>
        <v>64.240000000000009</v>
      </c>
      <c r="Y313" s="48">
        <f>VLOOKUP(C313,'EnergyCAP Data'!A:B,2,FALSE)</f>
        <v>72</v>
      </c>
      <c r="Z313" s="48">
        <f>VLOOKUP(C313,'EnergyCAP Data'!N:O,2,FALSE)</f>
        <v>5</v>
      </c>
      <c r="AA313" s="39"/>
      <c r="AB313" s="39"/>
      <c r="AC313" s="40"/>
      <c r="AD313" s="49">
        <f t="shared" si="11"/>
        <v>1.6438356164383563E-3</v>
      </c>
    </row>
    <row r="314" spans="1:30" x14ac:dyDescent="0.35">
      <c r="A314" s="7">
        <f t="shared" si="12"/>
        <v>1</v>
      </c>
      <c r="B314" s="5" t="s">
        <v>1022</v>
      </c>
      <c r="C314" s="6" t="s">
        <v>511</v>
      </c>
      <c r="D314" s="5" t="s">
        <v>1923</v>
      </c>
      <c r="E314" s="8">
        <v>210000954003</v>
      </c>
      <c r="F314" s="6" t="s">
        <v>512</v>
      </c>
      <c r="G314" s="5" t="s">
        <v>2653</v>
      </c>
      <c r="H314" s="24">
        <f>VLOOKUP(F314,'Direct Energy Data'!A:E,5,FALSE)</f>
        <v>44134</v>
      </c>
      <c r="I314" s="24" t="s">
        <v>2302</v>
      </c>
      <c r="J314" s="25" t="s">
        <v>1925</v>
      </c>
      <c r="K314" s="26" t="s">
        <v>1073</v>
      </c>
      <c r="L314" s="33" t="s">
        <v>1074</v>
      </c>
      <c r="M314" s="5" t="s">
        <v>1924</v>
      </c>
      <c r="N314" s="5"/>
      <c r="O314" s="5" t="s">
        <v>1075</v>
      </c>
      <c r="P314" s="5" t="s">
        <v>1037</v>
      </c>
      <c r="Q314" s="24" t="s">
        <v>1033</v>
      </c>
      <c r="R314" s="7">
        <f>VLOOKUP(C314,'Internal Data'!A:G,4,FALSE)</f>
        <v>52</v>
      </c>
      <c r="S314" s="7" t="str">
        <f>VLOOKUP(C314,'Internal Data'!A:G,5,FALSE)</f>
        <v>001</v>
      </c>
      <c r="T314" s="7">
        <f>VLOOKUP(C314,'Internal Data'!A:G,6,FALSE)</f>
        <v>2002</v>
      </c>
      <c r="U314" s="94">
        <f>VLOOKUP(C314,'Internal Data'!A:G,7,FALSE)</f>
        <v>44</v>
      </c>
      <c r="V314" s="92" t="str">
        <f>VLOOKUP(C314,'Direct Energy Data'!B:F,5,FALSE)</f>
        <v>CE-GSD</v>
      </c>
      <c r="W314" s="47" t="str">
        <f>VLOOKUP(V314,'EnergyCAP Data'!K:L,2,FALSE)</f>
        <v>CE Gen Sec DS</v>
      </c>
      <c r="X314" s="48">
        <f>VLOOKUP(F314,'Direct Energy Data'!A:C,3,FALSE)</f>
        <v>64.240000000000009</v>
      </c>
      <c r="Y314" s="48">
        <f>VLOOKUP(C314,'EnergyCAP Data'!A:B,2,FALSE)</f>
        <v>72</v>
      </c>
      <c r="Z314" s="48">
        <f>VLOOKUP(C314,'EnergyCAP Data'!N:O,2,FALSE)</f>
        <v>5</v>
      </c>
      <c r="AA314" s="39"/>
      <c r="AB314" s="39"/>
      <c r="AC314" s="40"/>
      <c r="AD314" s="49">
        <f t="shared" si="11"/>
        <v>1.6438356164383563E-3</v>
      </c>
    </row>
    <row r="315" spans="1:30" x14ac:dyDescent="0.35">
      <c r="A315" s="7">
        <f t="shared" si="12"/>
        <v>1</v>
      </c>
      <c r="B315" s="5" t="s">
        <v>1022</v>
      </c>
      <c r="C315" s="6" t="s">
        <v>513</v>
      </c>
      <c r="D315" s="5" t="s">
        <v>1926</v>
      </c>
      <c r="E315" s="8">
        <v>210000954003</v>
      </c>
      <c r="F315" s="6" t="s">
        <v>514</v>
      </c>
      <c r="G315" s="5" t="s">
        <v>2654</v>
      </c>
      <c r="H315" s="24">
        <f>VLOOKUP(F315,'Direct Energy Data'!A:E,5,FALSE)</f>
        <v>44134</v>
      </c>
      <c r="I315" s="24" t="s">
        <v>2302</v>
      </c>
      <c r="J315" s="25" t="s">
        <v>1928</v>
      </c>
      <c r="K315" s="26" t="s">
        <v>1073</v>
      </c>
      <c r="L315" s="33" t="s">
        <v>1074</v>
      </c>
      <c r="M315" s="5" t="s">
        <v>1927</v>
      </c>
      <c r="N315" s="5"/>
      <c r="O315" s="5" t="s">
        <v>1075</v>
      </c>
      <c r="P315" s="5" t="s">
        <v>1037</v>
      </c>
      <c r="Q315" s="24" t="s">
        <v>1033</v>
      </c>
      <c r="R315" s="7">
        <f>VLOOKUP(C315,'Internal Data'!A:G,4,FALSE)</f>
        <v>52</v>
      </c>
      <c r="S315" s="7" t="str">
        <f>VLOOKUP(C315,'Internal Data'!A:G,5,FALSE)</f>
        <v>001</v>
      </c>
      <c r="T315" s="7">
        <f>VLOOKUP(C315,'Internal Data'!A:G,6,FALSE)</f>
        <v>2002</v>
      </c>
      <c r="U315" s="94">
        <f>VLOOKUP(C315,'Internal Data'!A:G,7,FALSE)</f>
        <v>44</v>
      </c>
      <c r="V315" s="92" t="str">
        <f>VLOOKUP(C315,'Direct Energy Data'!B:F,5,FALSE)</f>
        <v>CE-GSD</v>
      </c>
      <c r="W315" s="47" t="str">
        <f>VLOOKUP(V315,'EnergyCAP Data'!K:L,2,FALSE)</f>
        <v>CE Gen Sec DS</v>
      </c>
      <c r="X315" s="48">
        <f>VLOOKUP(F315,'Direct Energy Data'!A:C,3,FALSE)</f>
        <v>64.240000000000009</v>
      </c>
      <c r="Y315" s="48">
        <f>VLOOKUP(C315,'EnergyCAP Data'!A:B,2,FALSE)</f>
        <v>72</v>
      </c>
      <c r="Z315" s="48">
        <f>VLOOKUP(C315,'EnergyCAP Data'!N:O,2,FALSE)</f>
        <v>5</v>
      </c>
      <c r="AA315" s="39"/>
      <c r="AB315" s="39"/>
      <c r="AC315" s="40"/>
      <c r="AD315" s="49">
        <f t="shared" si="11"/>
        <v>1.6438356164383563E-3</v>
      </c>
    </row>
    <row r="316" spans="1:30" x14ac:dyDescent="0.35">
      <c r="A316" s="7">
        <f t="shared" si="12"/>
        <v>1</v>
      </c>
      <c r="B316" s="5" t="s">
        <v>1022</v>
      </c>
      <c r="C316" s="6" t="s">
        <v>515</v>
      </c>
      <c r="D316" s="5" t="s">
        <v>1929</v>
      </c>
      <c r="E316" s="8">
        <v>210000954003</v>
      </c>
      <c r="F316" s="6" t="s">
        <v>516</v>
      </c>
      <c r="G316" s="5" t="s">
        <v>2655</v>
      </c>
      <c r="H316" s="24">
        <f>VLOOKUP(F316,'Direct Energy Data'!A:E,5,FALSE)</f>
        <v>44134</v>
      </c>
      <c r="I316" s="24" t="s">
        <v>2302</v>
      </c>
      <c r="J316" s="25" t="s">
        <v>1931</v>
      </c>
      <c r="K316" s="26" t="s">
        <v>1073</v>
      </c>
      <c r="L316" s="33" t="s">
        <v>1074</v>
      </c>
      <c r="M316" s="5" t="s">
        <v>1930</v>
      </c>
      <c r="N316" s="5"/>
      <c r="O316" s="5" t="s">
        <v>1075</v>
      </c>
      <c r="P316" s="5" t="s">
        <v>1037</v>
      </c>
      <c r="Q316" s="24" t="s">
        <v>1033</v>
      </c>
      <c r="R316" s="7">
        <f>VLOOKUP(C316,'Internal Data'!A:G,4,FALSE)</f>
        <v>52</v>
      </c>
      <c r="S316" s="7" t="str">
        <f>VLOOKUP(C316,'Internal Data'!A:G,5,FALSE)</f>
        <v>001</v>
      </c>
      <c r="T316" s="7">
        <f>VLOOKUP(C316,'Internal Data'!A:G,6,FALSE)</f>
        <v>2002</v>
      </c>
      <c r="U316" s="94">
        <f>VLOOKUP(C316,'Internal Data'!A:G,7,FALSE)</f>
        <v>44</v>
      </c>
      <c r="V316" s="92" t="str">
        <f>VLOOKUP(C316,'Direct Energy Data'!B:F,5,FALSE)</f>
        <v>CE-GSD</v>
      </c>
      <c r="W316" s="47" t="str">
        <f>VLOOKUP(V316,'EnergyCAP Data'!K:L,2,FALSE)</f>
        <v>CE Gen Sec DS</v>
      </c>
      <c r="X316" s="48">
        <f>VLOOKUP(F316,'Direct Energy Data'!A:C,3,FALSE)</f>
        <v>64.240000000000009</v>
      </c>
      <c r="Y316" s="48">
        <f>VLOOKUP(C316,'EnergyCAP Data'!A:B,2,FALSE)</f>
        <v>72</v>
      </c>
      <c r="Z316" s="48">
        <f>VLOOKUP(C316,'EnergyCAP Data'!N:O,2,FALSE)</f>
        <v>5</v>
      </c>
      <c r="AA316" s="39"/>
      <c r="AB316" s="39"/>
      <c r="AC316" s="40"/>
      <c r="AD316" s="49">
        <f t="shared" si="11"/>
        <v>1.6438356164383563E-3</v>
      </c>
    </row>
    <row r="317" spans="1:30" x14ac:dyDescent="0.35">
      <c r="A317" s="7">
        <f t="shared" si="12"/>
        <v>1</v>
      </c>
      <c r="B317" s="5" t="s">
        <v>1022</v>
      </c>
      <c r="C317" s="6" t="s">
        <v>517</v>
      </c>
      <c r="D317" s="5" t="s">
        <v>1932</v>
      </c>
      <c r="E317" s="8">
        <v>210000957006</v>
      </c>
      <c r="F317" s="6" t="s">
        <v>518</v>
      </c>
      <c r="G317" s="5" t="s">
        <v>2656</v>
      </c>
      <c r="H317" s="24">
        <f>VLOOKUP(F317,'Direct Energy Data'!A:E,5,FALSE)</f>
        <v>44134</v>
      </c>
      <c r="I317" s="24" t="s">
        <v>2302</v>
      </c>
      <c r="J317" s="25" t="s">
        <v>1934</v>
      </c>
      <c r="K317" s="26" t="s">
        <v>1073</v>
      </c>
      <c r="L317" s="33" t="s">
        <v>1074</v>
      </c>
      <c r="M317" s="5" t="s">
        <v>1933</v>
      </c>
      <c r="N317" s="5"/>
      <c r="O317" s="5" t="s">
        <v>1075</v>
      </c>
      <c r="P317" s="5" t="s">
        <v>1037</v>
      </c>
      <c r="Q317" s="24" t="s">
        <v>1033</v>
      </c>
      <c r="R317" s="7">
        <f>VLOOKUP(C317,'Internal Data'!A:G,4,FALSE)</f>
        <v>52</v>
      </c>
      <c r="S317" s="7" t="str">
        <f>VLOOKUP(C317,'Internal Data'!A:G,5,FALSE)</f>
        <v>001</v>
      </c>
      <c r="T317" s="7">
        <f>VLOOKUP(C317,'Internal Data'!A:G,6,FALSE)</f>
        <v>2002</v>
      </c>
      <c r="U317" s="94">
        <f>VLOOKUP(C317,'Internal Data'!A:G,7,FALSE)</f>
        <v>44</v>
      </c>
      <c r="V317" s="92" t="str">
        <f>VLOOKUP(C317,'Direct Energy Data'!B:F,5,FALSE)</f>
        <v>CE-GSD</v>
      </c>
      <c r="W317" s="47" t="str">
        <f>VLOOKUP(V317,'EnergyCAP Data'!K:L,2,FALSE)</f>
        <v>CE Gen Sec DS</v>
      </c>
      <c r="X317" s="48">
        <f>VLOOKUP(F317,'Direct Energy Data'!A:C,3,FALSE)</f>
        <v>64.240000000000009</v>
      </c>
      <c r="Y317" s="48">
        <f>VLOOKUP(C317,'EnergyCAP Data'!A:B,2,FALSE)</f>
        <v>72</v>
      </c>
      <c r="Z317" s="48">
        <f>VLOOKUP(C317,'EnergyCAP Data'!N:O,2,FALSE)</f>
        <v>5</v>
      </c>
      <c r="AA317" s="39"/>
      <c r="AB317" s="39"/>
      <c r="AC317" s="40"/>
      <c r="AD317" s="49">
        <f t="shared" si="11"/>
        <v>1.6438356164383563E-3</v>
      </c>
    </row>
    <row r="318" spans="1:30" x14ac:dyDescent="0.35">
      <c r="A318" s="7">
        <f t="shared" si="12"/>
        <v>1</v>
      </c>
      <c r="B318" s="5" t="s">
        <v>1022</v>
      </c>
      <c r="C318" s="6" t="s">
        <v>527</v>
      </c>
      <c r="D318" s="5" t="s">
        <v>1936</v>
      </c>
      <c r="E318" s="8">
        <v>210000957006</v>
      </c>
      <c r="F318" s="6" t="s">
        <v>528</v>
      </c>
      <c r="G318" s="5" t="s">
        <v>2657</v>
      </c>
      <c r="H318" s="24">
        <f>VLOOKUP(F318,'Direct Energy Data'!A:E,5,FALSE)</f>
        <v>44131</v>
      </c>
      <c r="I318" s="24" t="s">
        <v>2302</v>
      </c>
      <c r="J318" s="25" t="s">
        <v>1938</v>
      </c>
      <c r="K318" s="26" t="s">
        <v>1073</v>
      </c>
      <c r="L318" s="33" t="s">
        <v>1074</v>
      </c>
      <c r="M318" s="5" t="s">
        <v>1937</v>
      </c>
      <c r="N318" s="5"/>
      <c r="O318" s="5" t="s">
        <v>1075</v>
      </c>
      <c r="P318" s="5" t="s">
        <v>1037</v>
      </c>
      <c r="Q318" s="24" t="s">
        <v>1033</v>
      </c>
      <c r="R318" s="7">
        <f>VLOOKUP(C318,'Internal Data'!A:G,4,FALSE)</f>
        <v>52</v>
      </c>
      <c r="S318" s="7" t="str">
        <f>VLOOKUP(C318,'Internal Data'!A:G,5,FALSE)</f>
        <v>001</v>
      </c>
      <c r="T318" s="7">
        <f>VLOOKUP(C318,'Internal Data'!A:G,6,FALSE)</f>
        <v>2002</v>
      </c>
      <c r="U318" s="94">
        <f>VLOOKUP(C318,'Internal Data'!A:G,7,FALSE)</f>
        <v>44</v>
      </c>
      <c r="V318" s="92" t="str">
        <f>VLOOKUP(C318,'Direct Energy Data'!B:F,5,FALSE)</f>
        <v>CE-GSD</v>
      </c>
      <c r="W318" s="47" t="str">
        <f>VLOOKUP(V318,'EnergyCAP Data'!K:L,2,FALSE)</f>
        <v>CE Gen Sec DS</v>
      </c>
      <c r="X318" s="48">
        <f>VLOOKUP(F318,'Direct Energy Data'!A:C,3,FALSE)</f>
        <v>64.240000000000009</v>
      </c>
      <c r="Y318" s="48">
        <f>VLOOKUP(C318,'EnergyCAP Data'!A:B,2,FALSE)</f>
        <v>66</v>
      </c>
      <c r="Z318" s="48">
        <f>VLOOKUP(C318,'EnergyCAP Data'!N:O,2,FALSE)</f>
        <v>5</v>
      </c>
      <c r="AA318" s="39"/>
      <c r="AB318" s="39"/>
      <c r="AC318" s="40"/>
      <c r="AD318" s="49">
        <f t="shared" si="11"/>
        <v>1.5068493150684932E-3</v>
      </c>
    </row>
    <row r="319" spans="1:30" x14ac:dyDescent="0.35">
      <c r="A319" s="7">
        <f t="shared" si="12"/>
        <v>1</v>
      </c>
      <c r="B319" s="5" t="s">
        <v>1022</v>
      </c>
      <c r="C319" s="6" t="s">
        <v>535</v>
      </c>
      <c r="D319" s="5" t="s">
        <v>1942</v>
      </c>
      <c r="E319" s="8">
        <v>210000954003</v>
      </c>
      <c r="F319" s="6" t="s">
        <v>536</v>
      </c>
      <c r="G319" s="5" t="s">
        <v>2658</v>
      </c>
      <c r="H319" s="24">
        <f>VLOOKUP(F319,'Direct Energy Data'!A:E,5,FALSE)</f>
        <v>44136</v>
      </c>
      <c r="I319" s="24" t="s">
        <v>2302</v>
      </c>
      <c r="J319" s="25" t="s">
        <v>1944</v>
      </c>
      <c r="K319" s="26" t="s">
        <v>1073</v>
      </c>
      <c r="L319" s="33" t="s">
        <v>1074</v>
      </c>
      <c r="M319" s="5" t="s">
        <v>1943</v>
      </c>
      <c r="N319" s="5"/>
      <c r="O319" s="5" t="s">
        <v>1075</v>
      </c>
      <c r="P319" s="5" t="s">
        <v>1037</v>
      </c>
      <c r="Q319" s="24" t="s">
        <v>1033</v>
      </c>
      <c r="R319" s="7">
        <f>VLOOKUP(C319,'Internal Data'!A:G,4,FALSE)</f>
        <v>52</v>
      </c>
      <c r="S319" s="7" t="str">
        <f>VLOOKUP(C319,'Internal Data'!A:G,5,FALSE)</f>
        <v>001</v>
      </c>
      <c r="T319" s="7">
        <f>VLOOKUP(C319,'Internal Data'!A:G,6,FALSE)</f>
        <v>2002</v>
      </c>
      <c r="U319" s="94">
        <f>VLOOKUP(C319,'Internal Data'!A:G,7,FALSE)</f>
        <v>44</v>
      </c>
      <c r="V319" s="92" t="str">
        <f>VLOOKUP(C319,'Direct Energy Data'!B:F,5,FALSE)</f>
        <v>CE-GSD</v>
      </c>
      <c r="W319" s="47" t="str">
        <f>VLOOKUP(V319,'EnergyCAP Data'!K:L,2,FALSE)</f>
        <v>CE Gen Sec DS</v>
      </c>
      <c r="X319" s="48">
        <f>VLOOKUP(F319,'Direct Energy Data'!A:C,3,FALSE)</f>
        <v>70.080000000000013</v>
      </c>
      <c r="Y319" s="48">
        <f>VLOOKUP(C319,'EnergyCAP Data'!A:B,2,FALSE)</f>
        <v>72</v>
      </c>
      <c r="Z319" s="48">
        <f>VLOOKUP(C319,'EnergyCAP Data'!N:O,2,FALSE)</f>
        <v>5</v>
      </c>
      <c r="AA319" s="39"/>
      <c r="AB319" s="39"/>
      <c r="AC319" s="40"/>
      <c r="AD319" s="49">
        <f t="shared" ref="AD319:AD382" si="13">Y319/(8760*Z319)</f>
        <v>1.6438356164383563E-3</v>
      </c>
    </row>
    <row r="320" spans="1:30" x14ac:dyDescent="0.35">
      <c r="A320" s="7">
        <f t="shared" si="12"/>
        <v>1</v>
      </c>
      <c r="B320" s="5" t="s">
        <v>1022</v>
      </c>
      <c r="C320" s="6" t="s">
        <v>541</v>
      </c>
      <c r="D320" s="5" t="s">
        <v>1945</v>
      </c>
      <c r="E320" s="8">
        <v>210000957006</v>
      </c>
      <c r="F320" s="6" t="s">
        <v>542</v>
      </c>
      <c r="G320" s="5" t="s">
        <v>2659</v>
      </c>
      <c r="H320" s="24">
        <f>VLOOKUP(F320,'Direct Energy Data'!A:E,5,FALSE)</f>
        <v>44134</v>
      </c>
      <c r="I320" s="24" t="s">
        <v>2302</v>
      </c>
      <c r="J320" s="25" t="s">
        <v>1947</v>
      </c>
      <c r="K320" s="26" t="s">
        <v>1073</v>
      </c>
      <c r="L320" s="33" t="s">
        <v>1074</v>
      </c>
      <c r="M320" s="5" t="s">
        <v>1946</v>
      </c>
      <c r="N320" s="5"/>
      <c r="O320" s="5" t="s">
        <v>1075</v>
      </c>
      <c r="P320" s="5" t="s">
        <v>1037</v>
      </c>
      <c r="Q320" s="24" t="s">
        <v>1033</v>
      </c>
      <c r="R320" s="7">
        <f>VLOOKUP(C320,'Internal Data'!A:G,4,FALSE)</f>
        <v>52</v>
      </c>
      <c r="S320" s="7" t="str">
        <f>VLOOKUP(C320,'Internal Data'!A:G,5,FALSE)</f>
        <v>001</v>
      </c>
      <c r="T320" s="7">
        <f>VLOOKUP(C320,'Internal Data'!A:G,6,FALSE)</f>
        <v>2002</v>
      </c>
      <c r="U320" s="94">
        <f>VLOOKUP(C320,'Internal Data'!A:G,7,FALSE)</f>
        <v>44</v>
      </c>
      <c r="V320" s="92" t="str">
        <f>VLOOKUP(C320,'Direct Energy Data'!B:F,5,FALSE)</f>
        <v>CE-GSD</v>
      </c>
      <c r="W320" s="47" t="str">
        <f>VLOOKUP(V320,'EnergyCAP Data'!K:L,2,FALSE)</f>
        <v>CE Gen Sec DS</v>
      </c>
      <c r="X320" s="48">
        <f>VLOOKUP(F320,'Direct Energy Data'!A:C,3,FALSE)</f>
        <v>64.240000000000009</v>
      </c>
      <c r="Y320" s="48">
        <f>VLOOKUP(C320,'EnergyCAP Data'!A:B,2,FALSE)</f>
        <v>72</v>
      </c>
      <c r="Z320" s="48">
        <f>VLOOKUP(C320,'EnergyCAP Data'!N:O,2,FALSE)</f>
        <v>5</v>
      </c>
      <c r="AA320" s="39"/>
      <c r="AB320" s="39"/>
      <c r="AC320" s="40"/>
      <c r="AD320" s="49">
        <f t="shared" si="13"/>
        <v>1.6438356164383563E-3</v>
      </c>
    </row>
    <row r="321" spans="1:30" x14ac:dyDescent="0.35">
      <c r="A321" s="7">
        <f t="shared" si="12"/>
        <v>1</v>
      </c>
      <c r="B321" s="5" t="s">
        <v>1022</v>
      </c>
      <c r="C321" s="6" t="s">
        <v>543</v>
      </c>
      <c r="D321" s="5" t="s">
        <v>1948</v>
      </c>
      <c r="E321" s="8">
        <v>210000957006</v>
      </c>
      <c r="F321" s="6" t="s">
        <v>544</v>
      </c>
      <c r="G321" s="5" t="s">
        <v>2660</v>
      </c>
      <c r="H321" s="24">
        <f>VLOOKUP(F321,'Direct Energy Data'!A:E,5,FALSE)</f>
        <v>44105</v>
      </c>
      <c r="I321" s="24" t="s">
        <v>2302</v>
      </c>
      <c r="J321" s="25" t="s">
        <v>1950</v>
      </c>
      <c r="K321" s="26" t="s">
        <v>1073</v>
      </c>
      <c r="L321" s="33" t="s">
        <v>1074</v>
      </c>
      <c r="M321" s="5" t="s">
        <v>1949</v>
      </c>
      <c r="N321" s="5"/>
      <c r="O321" s="5" t="s">
        <v>1075</v>
      </c>
      <c r="P321" s="5" t="s">
        <v>1037</v>
      </c>
      <c r="Q321" s="24" t="s">
        <v>1033</v>
      </c>
      <c r="R321" s="7">
        <f>VLOOKUP(C321,'Internal Data'!A:G,4,FALSE)</f>
        <v>52</v>
      </c>
      <c r="S321" s="7" t="str">
        <f>VLOOKUP(C321,'Internal Data'!A:G,5,FALSE)</f>
        <v>001</v>
      </c>
      <c r="T321" s="7">
        <f>VLOOKUP(C321,'Internal Data'!A:G,6,FALSE)</f>
        <v>2002</v>
      </c>
      <c r="U321" s="94">
        <f>VLOOKUP(C321,'Internal Data'!A:G,7,FALSE)</f>
        <v>44</v>
      </c>
      <c r="V321" s="92" t="str">
        <f>VLOOKUP(C321,'Direct Energy Data'!B:F,5,FALSE)</f>
        <v>CE-GSD</v>
      </c>
      <c r="W321" s="47" t="str">
        <f>VLOOKUP(V321,'EnergyCAP Data'!K:L,2,FALSE)</f>
        <v>CE Gen Sec DS</v>
      </c>
      <c r="X321" s="48">
        <f>VLOOKUP(F321,'Direct Energy Data'!A:C,3,FALSE)</f>
        <v>64.240000000000009</v>
      </c>
      <c r="Y321" s="48">
        <f>VLOOKUP(C321,'EnergyCAP Data'!A:B,2,FALSE)</f>
        <v>72</v>
      </c>
      <c r="Z321" s="48">
        <f>VLOOKUP(C321,'EnergyCAP Data'!N:O,2,FALSE)</f>
        <v>5</v>
      </c>
      <c r="AA321" s="39"/>
      <c r="AB321" s="39"/>
      <c r="AC321" s="40"/>
      <c r="AD321" s="49">
        <f t="shared" si="13"/>
        <v>1.6438356164383563E-3</v>
      </c>
    </row>
    <row r="322" spans="1:30" x14ac:dyDescent="0.35">
      <c r="A322" s="7">
        <f t="shared" si="12"/>
        <v>1</v>
      </c>
      <c r="B322" s="5" t="s">
        <v>1022</v>
      </c>
      <c r="C322" s="6" t="s">
        <v>545</v>
      </c>
      <c r="D322" s="5" t="s">
        <v>1951</v>
      </c>
      <c r="E322" s="8">
        <v>210000957006</v>
      </c>
      <c r="F322" s="6" t="s">
        <v>546</v>
      </c>
      <c r="G322" s="5" t="s">
        <v>2661</v>
      </c>
      <c r="H322" s="24">
        <f>VLOOKUP(F322,'Direct Energy Data'!A:E,5,FALSE)</f>
        <v>44022</v>
      </c>
      <c r="I322" s="24" t="s">
        <v>2302</v>
      </c>
      <c r="J322" s="25" t="s">
        <v>1953</v>
      </c>
      <c r="K322" s="26" t="s">
        <v>1073</v>
      </c>
      <c r="L322" s="33" t="s">
        <v>1074</v>
      </c>
      <c r="M322" s="5" t="s">
        <v>1952</v>
      </c>
      <c r="N322" s="5"/>
      <c r="O322" s="5" t="s">
        <v>1075</v>
      </c>
      <c r="P322" s="5" t="s">
        <v>1037</v>
      </c>
      <c r="Q322" s="24" t="s">
        <v>1033</v>
      </c>
      <c r="R322" s="7">
        <f>VLOOKUP(C322,'Internal Data'!A:G,4,FALSE)</f>
        <v>52</v>
      </c>
      <c r="S322" s="7" t="str">
        <f>VLOOKUP(C322,'Internal Data'!A:G,5,FALSE)</f>
        <v>001</v>
      </c>
      <c r="T322" s="7">
        <f>VLOOKUP(C322,'Internal Data'!A:G,6,FALSE)</f>
        <v>2002</v>
      </c>
      <c r="U322" s="94">
        <f>VLOOKUP(C322,'Internal Data'!A:G,7,FALSE)</f>
        <v>44</v>
      </c>
      <c r="V322" s="92" t="str">
        <f>VLOOKUP(C322,'Direct Energy Data'!B:F,5,FALSE)</f>
        <v>CE-GSD</v>
      </c>
      <c r="W322" s="47" t="str">
        <f>VLOOKUP(V322,'EnergyCAP Data'!K:L,2,FALSE)</f>
        <v>CE Gen Sec DS</v>
      </c>
      <c r="X322" s="48">
        <f>VLOOKUP(F322,'Direct Energy Data'!A:C,3,FALSE)</f>
        <v>64.240000000000009</v>
      </c>
      <c r="Y322" s="48">
        <f>VLOOKUP(C322,'EnergyCAP Data'!A:B,2,FALSE)</f>
        <v>72</v>
      </c>
      <c r="Z322" s="48">
        <f>VLOOKUP(C322,'EnergyCAP Data'!N:O,2,FALSE)</f>
        <v>5</v>
      </c>
      <c r="AA322" s="39"/>
      <c r="AB322" s="39"/>
      <c r="AC322" s="40"/>
      <c r="AD322" s="49">
        <f t="shared" si="13"/>
        <v>1.6438356164383563E-3</v>
      </c>
    </row>
    <row r="323" spans="1:30" x14ac:dyDescent="0.35">
      <c r="A323" s="7">
        <f t="shared" ref="A323:A386" si="14">COUNTIF(C:C,C323)</f>
        <v>1</v>
      </c>
      <c r="B323" s="5" t="s">
        <v>1022</v>
      </c>
      <c r="C323" s="6" t="s">
        <v>547</v>
      </c>
      <c r="D323" s="5" t="s">
        <v>1954</v>
      </c>
      <c r="E323" s="8">
        <v>210000957006</v>
      </c>
      <c r="F323" s="6" t="s">
        <v>548</v>
      </c>
      <c r="G323" s="5" t="s">
        <v>2662</v>
      </c>
      <c r="H323" s="24">
        <f>VLOOKUP(F323,'Direct Energy Data'!A:E,5,FALSE)</f>
        <v>44070</v>
      </c>
      <c r="I323" s="24" t="s">
        <v>2302</v>
      </c>
      <c r="J323" s="25" t="s">
        <v>1956</v>
      </c>
      <c r="K323" s="26" t="s">
        <v>1073</v>
      </c>
      <c r="L323" s="33" t="s">
        <v>1074</v>
      </c>
      <c r="M323" s="5" t="s">
        <v>1955</v>
      </c>
      <c r="N323" s="5"/>
      <c r="O323" s="5" t="s">
        <v>1075</v>
      </c>
      <c r="P323" s="5" t="s">
        <v>1037</v>
      </c>
      <c r="Q323" s="24" t="s">
        <v>1033</v>
      </c>
      <c r="R323" s="7">
        <f>VLOOKUP(C323,'Internal Data'!A:G,4,FALSE)</f>
        <v>52</v>
      </c>
      <c r="S323" s="7" t="str">
        <f>VLOOKUP(C323,'Internal Data'!A:G,5,FALSE)</f>
        <v>001</v>
      </c>
      <c r="T323" s="7">
        <f>VLOOKUP(C323,'Internal Data'!A:G,6,FALSE)</f>
        <v>2002</v>
      </c>
      <c r="U323" s="94">
        <f>VLOOKUP(C323,'Internal Data'!A:G,7,FALSE)</f>
        <v>44</v>
      </c>
      <c r="V323" s="92" t="str">
        <f>VLOOKUP(C323,'Direct Energy Data'!B:F,5,FALSE)</f>
        <v>CE-GSD</v>
      </c>
      <c r="W323" s="47" t="str">
        <f>VLOOKUP(V323,'EnergyCAP Data'!K:L,2,FALSE)</f>
        <v>CE Gen Sec DS</v>
      </c>
      <c r="X323" s="48">
        <f>VLOOKUP(F323,'Direct Energy Data'!A:C,3,FALSE)</f>
        <v>64.240000000000009</v>
      </c>
      <c r="Y323" s="48">
        <f>VLOOKUP(C323,'EnergyCAP Data'!A:B,2,FALSE)</f>
        <v>72</v>
      </c>
      <c r="Z323" s="48">
        <f>VLOOKUP(C323,'EnergyCAP Data'!N:O,2,FALSE)</f>
        <v>5</v>
      </c>
      <c r="AA323" s="39"/>
      <c r="AB323" s="39"/>
      <c r="AC323" s="40"/>
      <c r="AD323" s="49">
        <f t="shared" si="13"/>
        <v>1.6438356164383563E-3</v>
      </c>
    </row>
    <row r="324" spans="1:30" x14ac:dyDescent="0.35">
      <c r="A324" s="7">
        <f t="shared" si="14"/>
        <v>1</v>
      </c>
      <c r="B324" s="5" t="s">
        <v>1022</v>
      </c>
      <c r="C324" s="6" t="s">
        <v>549</v>
      </c>
      <c r="D324" s="5" t="s">
        <v>1957</v>
      </c>
      <c r="E324" s="8">
        <v>210000957006</v>
      </c>
      <c r="F324" s="6" t="s">
        <v>550</v>
      </c>
      <c r="G324" s="5" t="s">
        <v>2663</v>
      </c>
      <c r="H324" s="24">
        <f>VLOOKUP(F324,'Direct Energy Data'!A:E,5,FALSE)</f>
        <v>44070</v>
      </c>
      <c r="I324" s="24" t="s">
        <v>2302</v>
      </c>
      <c r="J324" s="25" t="s">
        <v>1959</v>
      </c>
      <c r="K324" s="26" t="s">
        <v>1073</v>
      </c>
      <c r="L324" s="33" t="s">
        <v>1074</v>
      </c>
      <c r="M324" s="5" t="s">
        <v>1958</v>
      </c>
      <c r="N324" s="5"/>
      <c r="O324" s="5" t="s">
        <v>1075</v>
      </c>
      <c r="P324" s="5" t="s">
        <v>1037</v>
      </c>
      <c r="Q324" s="24" t="s">
        <v>1033</v>
      </c>
      <c r="R324" s="7">
        <f>VLOOKUP(C324,'Internal Data'!A:G,4,FALSE)</f>
        <v>52</v>
      </c>
      <c r="S324" s="7" t="str">
        <f>VLOOKUP(C324,'Internal Data'!A:G,5,FALSE)</f>
        <v>001</v>
      </c>
      <c r="T324" s="7">
        <f>VLOOKUP(C324,'Internal Data'!A:G,6,FALSE)</f>
        <v>2002</v>
      </c>
      <c r="U324" s="94">
        <f>VLOOKUP(C324,'Internal Data'!A:G,7,FALSE)</f>
        <v>44</v>
      </c>
      <c r="V324" s="92" t="str">
        <f>VLOOKUP(C324,'Direct Energy Data'!B:F,5,FALSE)</f>
        <v>CE-GSD</v>
      </c>
      <c r="W324" s="47" t="str">
        <f>VLOOKUP(V324,'EnergyCAP Data'!K:L,2,FALSE)</f>
        <v>CE Gen Sec DS</v>
      </c>
      <c r="X324" s="48">
        <f>VLOOKUP(F324,'Direct Energy Data'!A:C,3,FALSE)</f>
        <v>64.240000000000009</v>
      </c>
      <c r="Y324" s="48">
        <f>VLOOKUP(C324,'EnergyCAP Data'!A:B,2,FALSE)</f>
        <v>72</v>
      </c>
      <c r="Z324" s="48">
        <f>VLOOKUP(C324,'EnergyCAP Data'!N:O,2,FALSE)</f>
        <v>5</v>
      </c>
      <c r="AA324" s="39"/>
      <c r="AB324" s="39"/>
      <c r="AC324" s="40"/>
      <c r="AD324" s="49">
        <f t="shared" si="13"/>
        <v>1.6438356164383563E-3</v>
      </c>
    </row>
    <row r="325" spans="1:30" x14ac:dyDescent="0.35">
      <c r="A325" s="7">
        <f t="shared" si="14"/>
        <v>1</v>
      </c>
      <c r="B325" s="5" t="s">
        <v>1022</v>
      </c>
      <c r="C325" s="6" t="s">
        <v>551</v>
      </c>
      <c r="D325" s="5" t="s">
        <v>1960</v>
      </c>
      <c r="E325" s="8">
        <v>210000954003</v>
      </c>
      <c r="F325" s="6" t="s">
        <v>552</v>
      </c>
      <c r="G325" s="5" t="s">
        <v>2664</v>
      </c>
      <c r="H325" s="24">
        <f>VLOOKUP(F325,'Direct Energy Data'!A:E,5,FALSE)</f>
        <v>44130</v>
      </c>
      <c r="I325" s="24" t="s">
        <v>2302</v>
      </c>
      <c r="J325" s="25" t="s">
        <v>1962</v>
      </c>
      <c r="K325" s="26" t="s">
        <v>1073</v>
      </c>
      <c r="L325" s="33" t="s">
        <v>1074</v>
      </c>
      <c r="M325" s="5" t="s">
        <v>1961</v>
      </c>
      <c r="N325" s="5"/>
      <c r="O325" s="5" t="s">
        <v>1075</v>
      </c>
      <c r="P325" s="5" t="s">
        <v>1037</v>
      </c>
      <c r="Q325" s="24" t="s">
        <v>1033</v>
      </c>
      <c r="R325" s="7">
        <f>VLOOKUP(C325,'Internal Data'!A:G,4,FALSE)</f>
        <v>52</v>
      </c>
      <c r="S325" s="7" t="str">
        <f>VLOOKUP(C325,'Internal Data'!A:G,5,FALSE)</f>
        <v>001</v>
      </c>
      <c r="T325" s="7">
        <f>VLOOKUP(C325,'Internal Data'!A:G,6,FALSE)</f>
        <v>2002</v>
      </c>
      <c r="U325" s="94">
        <f>VLOOKUP(C325,'Internal Data'!A:G,7,FALSE)</f>
        <v>44</v>
      </c>
      <c r="V325" s="92" t="str">
        <f>VLOOKUP(C325,'Direct Energy Data'!B:F,5,FALSE)</f>
        <v>CE-GSD</v>
      </c>
      <c r="W325" s="47" t="str">
        <f>VLOOKUP(V325,'EnergyCAP Data'!K:L,2,FALSE)</f>
        <v>CE Gen Sec DS</v>
      </c>
      <c r="X325" s="48">
        <f>VLOOKUP(F325,'Direct Energy Data'!A:C,3,FALSE)</f>
        <v>64.240000000000009</v>
      </c>
      <c r="Y325" s="48">
        <f>VLOOKUP(C325,'EnergyCAP Data'!A:B,2,FALSE)</f>
        <v>72</v>
      </c>
      <c r="Z325" s="48">
        <f>VLOOKUP(C325,'EnergyCAP Data'!N:O,2,FALSE)</f>
        <v>5</v>
      </c>
      <c r="AA325" s="39"/>
      <c r="AB325" s="39"/>
      <c r="AC325" s="40"/>
      <c r="AD325" s="49">
        <f t="shared" si="13"/>
        <v>1.6438356164383563E-3</v>
      </c>
    </row>
    <row r="326" spans="1:30" x14ac:dyDescent="0.35">
      <c r="A326" s="7">
        <f t="shared" si="14"/>
        <v>1</v>
      </c>
      <c r="B326" s="5" t="s">
        <v>1022</v>
      </c>
      <c r="C326" s="6" t="s">
        <v>555</v>
      </c>
      <c r="D326" s="5" t="s">
        <v>1963</v>
      </c>
      <c r="E326" s="8">
        <v>210000957006</v>
      </c>
      <c r="F326" s="6" t="s">
        <v>556</v>
      </c>
      <c r="G326" s="5" t="s">
        <v>2665</v>
      </c>
      <c r="H326" s="24">
        <f>VLOOKUP(F326,'Direct Energy Data'!A:E,5,FALSE)</f>
        <v>44133</v>
      </c>
      <c r="I326" s="24" t="s">
        <v>2302</v>
      </c>
      <c r="J326" s="25" t="s">
        <v>1965</v>
      </c>
      <c r="K326" s="26" t="s">
        <v>1073</v>
      </c>
      <c r="L326" s="33" t="s">
        <v>1074</v>
      </c>
      <c r="M326" s="5" t="s">
        <v>1964</v>
      </c>
      <c r="N326" s="5"/>
      <c r="O326" s="5" t="s">
        <v>1075</v>
      </c>
      <c r="P326" s="5" t="s">
        <v>1037</v>
      </c>
      <c r="Q326" s="24" t="s">
        <v>1033</v>
      </c>
      <c r="R326" s="7">
        <f>VLOOKUP(C326,'Internal Data'!A:G,4,FALSE)</f>
        <v>52</v>
      </c>
      <c r="S326" s="7" t="str">
        <f>VLOOKUP(C326,'Internal Data'!A:G,5,FALSE)</f>
        <v>001</v>
      </c>
      <c r="T326" s="7">
        <f>VLOOKUP(C326,'Internal Data'!A:G,6,FALSE)</f>
        <v>2002</v>
      </c>
      <c r="U326" s="94">
        <f>VLOOKUP(C326,'Internal Data'!A:G,7,FALSE)</f>
        <v>44</v>
      </c>
      <c r="V326" s="92" t="str">
        <f>VLOOKUP(C326,'Direct Energy Data'!B:F,5,FALSE)</f>
        <v>CE-GSD</v>
      </c>
      <c r="W326" s="47" t="str">
        <f>VLOOKUP(V326,'EnergyCAP Data'!K:L,2,FALSE)</f>
        <v>CE Gen Sec DS</v>
      </c>
      <c r="X326" s="48">
        <f>VLOOKUP(F326,'Direct Energy Data'!A:C,3,FALSE)</f>
        <v>64.240000000000009</v>
      </c>
      <c r="Y326" s="48">
        <f>VLOOKUP(C326,'EnergyCAP Data'!A:B,2,FALSE)</f>
        <v>72</v>
      </c>
      <c r="Z326" s="48">
        <f>VLOOKUP(C326,'EnergyCAP Data'!N:O,2,FALSE)</f>
        <v>5</v>
      </c>
      <c r="AA326" s="39"/>
      <c r="AB326" s="39"/>
      <c r="AC326" s="40"/>
      <c r="AD326" s="49">
        <f t="shared" si="13"/>
        <v>1.6438356164383563E-3</v>
      </c>
    </row>
    <row r="327" spans="1:30" x14ac:dyDescent="0.35">
      <c r="A327" s="7">
        <f t="shared" si="14"/>
        <v>1</v>
      </c>
      <c r="B327" s="5" t="s">
        <v>1022</v>
      </c>
      <c r="C327" s="6" t="s">
        <v>557</v>
      </c>
      <c r="D327" s="5" t="s">
        <v>1966</v>
      </c>
      <c r="E327" s="8">
        <v>210000957006</v>
      </c>
      <c r="F327" s="6" t="s">
        <v>558</v>
      </c>
      <c r="G327" s="5" t="s">
        <v>2666</v>
      </c>
      <c r="H327" s="24">
        <f>VLOOKUP(F327,'Direct Energy Data'!A:E,5,FALSE)</f>
        <v>44144</v>
      </c>
      <c r="I327" s="24" t="s">
        <v>2302</v>
      </c>
      <c r="J327" s="25" t="s">
        <v>1968</v>
      </c>
      <c r="K327" s="26" t="s">
        <v>1073</v>
      </c>
      <c r="L327" s="33" t="s">
        <v>1074</v>
      </c>
      <c r="M327" s="5" t="s">
        <v>1967</v>
      </c>
      <c r="N327" s="5"/>
      <c r="O327" s="5" t="s">
        <v>1075</v>
      </c>
      <c r="P327" s="5" t="s">
        <v>1037</v>
      </c>
      <c r="Q327" s="24" t="s">
        <v>1033</v>
      </c>
      <c r="R327" s="7">
        <f>VLOOKUP(C327,'Internal Data'!A:G,4,FALSE)</f>
        <v>52</v>
      </c>
      <c r="S327" s="7" t="str">
        <f>VLOOKUP(C327,'Internal Data'!A:G,5,FALSE)</f>
        <v>001</v>
      </c>
      <c r="T327" s="7">
        <f>VLOOKUP(C327,'Internal Data'!A:G,6,FALSE)</f>
        <v>2002</v>
      </c>
      <c r="U327" s="94">
        <f>VLOOKUP(C327,'Internal Data'!A:G,7,FALSE)</f>
        <v>44</v>
      </c>
      <c r="V327" s="92" t="str">
        <f>VLOOKUP(C327,'Direct Energy Data'!B:F,5,FALSE)</f>
        <v>CE-GSD</v>
      </c>
      <c r="W327" s="47" t="str">
        <f>VLOOKUP(V327,'EnergyCAP Data'!K:L,2,FALSE)</f>
        <v>CE Gen Sec DS</v>
      </c>
      <c r="X327" s="48">
        <f>VLOOKUP(F327,'Direct Energy Data'!A:C,3,FALSE)</f>
        <v>64.240000000000009</v>
      </c>
      <c r="Y327" s="48">
        <f>VLOOKUP(C327,'EnergyCAP Data'!A:B,2,FALSE)</f>
        <v>72</v>
      </c>
      <c r="Z327" s="48">
        <f>VLOOKUP(C327,'EnergyCAP Data'!N:O,2,FALSE)</f>
        <v>5</v>
      </c>
      <c r="AA327" s="39"/>
      <c r="AB327" s="39"/>
      <c r="AC327" s="40"/>
      <c r="AD327" s="49">
        <f t="shared" si="13"/>
        <v>1.6438356164383563E-3</v>
      </c>
    </row>
    <row r="328" spans="1:30" x14ac:dyDescent="0.35">
      <c r="A328" s="7">
        <f t="shared" si="14"/>
        <v>1</v>
      </c>
      <c r="B328" s="5" t="s">
        <v>1022</v>
      </c>
      <c r="C328" s="6" t="s">
        <v>559</v>
      </c>
      <c r="D328" s="5" t="s">
        <v>1969</v>
      </c>
      <c r="E328" s="8">
        <v>210000957006</v>
      </c>
      <c r="F328" s="6" t="s">
        <v>560</v>
      </c>
      <c r="G328" s="5" t="s">
        <v>2667</v>
      </c>
      <c r="H328" s="24">
        <f>VLOOKUP(F328,'Direct Energy Data'!A:E,5,FALSE)</f>
        <v>44136</v>
      </c>
      <c r="I328" s="24" t="s">
        <v>2302</v>
      </c>
      <c r="J328" s="25" t="s">
        <v>1971</v>
      </c>
      <c r="K328" s="26" t="s">
        <v>1073</v>
      </c>
      <c r="L328" s="33" t="s">
        <v>1074</v>
      </c>
      <c r="M328" s="5" t="s">
        <v>1970</v>
      </c>
      <c r="N328" s="5"/>
      <c r="O328" s="5" t="s">
        <v>1075</v>
      </c>
      <c r="P328" s="5" t="s">
        <v>1037</v>
      </c>
      <c r="Q328" s="24" t="s">
        <v>1033</v>
      </c>
      <c r="R328" s="7">
        <f>VLOOKUP(C328,'Internal Data'!A:G,4,FALSE)</f>
        <v>52</v>
      </c>
      <c r="S328" s="7" t="str">
        <f>VLOOKUP(C328,'Internal Data'!A:G,5,FALSE)</f>
        <v>001</v>
      </c>
      <c r="T328" s="7">
        <f>VLOOKUP(C328,'Internal Data'!A:G,6,FALSE)</f>
        <v>2002</v>
      </c>
      <c r="U328" s="94">
        <f>VLOOKUP(C328,'Internal Data'!A:G,7,FALSE)</f>
        <v>44</v>
      </c>
      <c r="V328" s="92" t="str">
        <f>VLOOKUP(C328,'Direct Energy Data'!B:F,5,FALSE)</f>
        <v>CE-GSD</v>
      </c>
      <c r="W328" s="47" t="str">
        <f>VLOOKUP(V328,'EnergyCAP Data'!K:L,2,FALSE)</f>
        <v>CE Gen Sec DS</v>
      </c>
      <c r="X328" s="48">
        <f>VLOOKUP(F328,'Direct Energy Data'!A:C,3,FALSE)</f>
        <v>64.240000000000009</v>
      </c>
      <c r="Y328" s="48">
        <f>VLOOKUP(C328,'EnergyCAP Data'!A:B,2,FALSE)</f>
        <v>72</v>
      </c>
      <c r="Z328" s="48">
        <f>VLOOKUP(C328,'EnergyCAP Data'!N:O,2,FALSE)</f>
        <v>5</v>
      </c>
      <c r="AA328" s="39"/>
      <c r="AB328" s="39"/>
      <c r="AC328" s="40"/>
      <c r="AD328" s="49">
        <f t="shared" si="13"/>
        <v>1.6438356164383563E-3</v>
      </c>
    </row>
    <row r="329" spans="1:30" x14ac:dyDescent="0.35">
      <c r="A329" s="7">
        <f t="shared" si="14"/>
        <v>1</v>
      </c>
      <c r="B329" s="5" t="s">
        <v>1022</v>
      </c>
      <c r="C329" s="6" t="s">
        <v>561</v>
      </c>
      <c r="D329" s="5" t="s">
        <v>1972</v>
      </c>
      <c r="E329" s="8">
        <v>210000957006</v>
      </c>
      <c r="F329" s="6" t="s">
        <v>562</v>
      </c>
      <c r="G329" s="5" t="s">
        <v>2668</v>
      </c>
      <c r="H329" s="24">
        <f>VLOOKUP(F329,'Direct Energy Data'!A:E,5,FALSE)</f>
        <v>44133</v>
      </c>
      <c r="I329" s="24" t="s">
        <v>2302</v>
      </c>
      <c r="J329" s="25" t="s">
        <v>1974</v>
      </c>
      <c r="K329" s="26" t="s">
        <v>1073</v>
      </c>
      <c r="L329" s="33" t="s">
        <v>1074</v>
      </c>
      <c r="M329" s="5" t="s">
        <v>1973</v>
      </c>
      <c r="N329" s="5"/>
      <c r="O329" s="5" t="s">
        <v>1075</v>
      </c>
      <c r="P329" s="5" t="s">
        <v>1037</v>
      </c>
      <c r="Q329" s="24" t="s">
        <v>1033</v>
      </c>
      <c r="R329" s="7">
        <f>VLOOKUP(C329,'Internal Data'!A:G,4,FALSE)</f>
        <v>52</v>
      </c>
      <c r="S329" s="7" t="str">
        <f>VLOOKUP(C329,'Internal Data'!A:G,5,FALSE)</f>
        <v>001</v>
      </c>
      <c r="T329" s="7">
        <f>VLOOKUP(C329,'Internal Data'!A:G,6,FALSE)</f>
        <v>2002</v>
      </c>
      <c r="U329" s="94">
        <f>VLOOKUP(C329,'Internal Data'!A:G,7,FALSE)</f>
        <v>44</v>
      </c>
      <c r="V329" s="92" t="str">
        <f>VLOOKUP(C329,'Direct Energy Data'!B:F,5,FALSE)</f>
        <v>CE-GSD</v>
      </c>
      <c r="W329" s="47" t="str">
        <f>VLOOKUP(V329,'EnergyCAP Data'!K:L,2,FALSE)</f>
        <v>CE Gen Sec DS</v>
      </c>
      <c r="X329" s="48">
        <f>VLOOKUP(F329,'Direct Energy Data'!A:C,3,FALSE)</f>
        <v>64.240000000000009</v>
      </c>
      <c r="Y329" s="48">
        <f>VLOOKUP(C329,'EnergyCAP Data'!A:B,2,FALSE)</f>
        <v>72</v>
      </c>
      <c r="Z329" s="48">
        <f>VLOOKUP(C329,'EnergyCAP Data'!N:O,2,FALSE)</f>
        <v>5</v>
      </c>
      <c r="AA329" s="39"/>
      <c r="AB329" s="39"/>
      <c r="AC329" s="40"/>
      <c r="AD329" s="49">
        <f t="shared" si="13"/>
        <v>1.6438356164383563E-3</v>
      </c>
    </row>
    <row r="330" spans="1:30" x14ac:dyDescent="0.35">
      <c r="A330" s="7">
        <f t="shared" si="14"/>
        <v>1</v>
      </c>
      <c r="B330" s="5" t="s">
        <v>1022</v>
      </c>
      <c r="C330" s="6" t="s">
        <v>563</v>
      </c>
      <c r="D330" s="5" t="s">
        <v>1975</v>
      </c>
      <c r="E330" s="8">
        <v>210000957006</v>
      </c>
      <c r="F330" s="6" t="s">
        <v>564</v>
      </c>
      <c r="G330" s="5" t="s">
        <v>2669</v>
      </c>
      <c r="H330" s="24">
        <f>VLOOKUP(F330,'Direct Energy Data'!A:E,5,FALSE)</f>
        <v>44128</v>
      </c>
      <c r="I330" s="24" t="s">
        <v>2302</v>
      </c>
      <c r="J330" s="25" t="s">
        <v>1977</v>
      </c>
      <c r="K330" s="26" t="s">
        <v>1073</v>
      </c>
      <c r="L330" s="33" t="s">
        <v>1074</v>
      </c>
      <c r="M330" s="5" t="s">
        <v>1976</v>
      </c>
      <c r="N330" s="5"/>
      <c r="O330" s="5" t="s">
        <v>1075</v>
      </c>
      <c r="P330" s="5" t="s">
        <v>1037</v>
      </c>
      <c r="Q330" s="24" t="s">
        <v>1033</v>
      </c>
      <c r="R330" s="7">
        <f>VLOOKUP(C330,'Internal Data'!A:G,4,FALSE)</f>
        <v>52</v>
      </c>
      <c r="S330" s="7" t="str">
        <f>VLOOKUP(C330,'Internal Data'!A:G,5,FALSE)</f>
        <v>001</v>
      </c>
      <c r="T330" s="7">
        <f>VLOOKUP(C330,'Internal Data'!A:G,6,FALSE)</f>
        <v>2002</v>
      </c>
      <c r="U330" s="94">
        <f>VLOOKUP(C330,'Internal Data'!A:G,7,FALSE)</f>
        <v>44</v>
      </c>
      <c r="V330" s="92" t="str">
        <f>VLOOKUP(C330,'Direct Energy Data'!B:F,5,FALSE)</f>
        <v>CE-GSD</v>
      </c>
      <c r="W330" s="47" t="str">
        <f>VLOOKUP(V330,'EnergyCAP Data'!K:L,2,FALSE)</f>
        <v>CE Gen Sec DS</v>
      </c>
      <c r="X330" s="48">
        <f>VLOOKUP(F330,'Direct Energy Data'!A:C,3,FALSE)</f>
        <v>64.240000000000009</v>
      </c>
      <c r="Y330" s="48">
        <f>VLOOKUP(C330,'EnergyCAP Data'!A:B,2,FALSE)</f>
        <v>72</v>
      </c>
      <c r="Z330" s="48">
        <f>VLOOKUP(C330,'EnergyCAP Data'!N:O,2,FALSE)</f>
        <v>5</v>
      </c>
      <c r="AA330" s="39"/>
      <c r="AB330" s="39"/>
      <c r="AC330" s="40"/>
      <c r="AD330" s="49">
        <f t="shared" si="13"/>
        <v>1.6438356164383563E-3</v>
      </c>
    </row>
    <row r="331" spans="1:30" x14ac:dyDescent="0.35">
      <c r="A331" s="7">
        <f t="shared" si="14"/>
        <v>1</v>
      </c>
      <c r="B331" s="5" t="s">
        <v>1022</v>
      </c>
      <c r="C331" s="6" t="s">
        <v>565</v>
      </c>
      <c r="D331" s="5" t="s">
        <v>1978</v>
      </c>
      <c r="E331" s="8">
        <v>210000957006</v>
      </c>
      <c r="F331" s="6" t="s">
        <v>566</v>
      </c>
      <c r="G331" s="5" t="s">
        <v>2670</v>
      </c>
      <c r="H331" s="24">
        <f>VLOOKUP(F331,'Direct Energy Data'!A:E,5,FALSE)</f>
        <v>44131</v>
      </c>
      <c r="I331" s="24" t="s">
        <v>2302</v>
      </c>
      <c r="J331" s="25" t="s">
        <v>1980</v>
      </c>
      <c r="K331" s="26" t="s">
        <v>1073</v>
      </c>
      <c r="L331" s="33" t="s">
        <v>1074</v>
      </c>
      <c r="M331" s="5" t="s">
        <v>1979</v>
      </c>
      <c r="N331" s="5"/>
      <c r="O331" s="5" t="s">
        <v>1075</v>
      </c>
      <c r="P331" s="5" t="s">
        <v>1037</v>
      </c>
      <c r="Q331" s="24" t="s">
        <v>1033</v>
      </c>
      <c r="R331" s="7">
        <f>VLOOKUP(C331,'Internal Data'!A:G,4,FALSE)</f>
        <v>52</v>
      </c>
      <c r="S331" s="7" t="str">
        <f>VLOOKUP(C331,'Internal Data'!A:G,5,FALSE)</f>
        <v>001</v>
      </c>
      <c r="T331" s="7">
        <f>VLOOKUP(C331,'Internal Data'!A:G,6,FALSE)</f>
        <v>2002</v>
      </c>
      <c r="U331" s="94">
        <f>VLOOKUP(C331,'Internal Data'!A:G,7,FALSE)</f>
        <v>44</v>
      </c>
      <c r="V331" s="92" t="str">
        <f>VLOOKUP(C331,'Direct Energy Data'!B:F,5,FALSE)</f>
        <v>CE-GSD</v>
      </c>
      <c r="W331" s="47" t="str">
        <f>VLOOKUP(V331,'EnergyCAP Data'!K:L,2,FALSE)</f>
        <v>CE Gen Sec DS</v>
      </c>
      <c r="X331" s="48">
        <f>VLOOKUP(F331,'Direct Energy Data'!A:C,3,FALSE)</f>
        <v>64.240000000000009</v>
      </c>
      <c r="Y331" s="48">
        <f>VLOOKUP(C331,'EnergyCAP Data'!A:B,2,FALSE)</f>
        <v>72</v>
      </c>
      <c r="Z331" s="48">
        <f>VLOOKUP(C331,'EnergyCAP Data'!N:O,2,FALSE)</f>
        <v>5</v>
      </c>
      <c r="AA331" s="39"/>
      <c r="AB331" s="39"/>
      <c r="AC331" s="40"/>
      <c r="AD331" s="49">
        <f t="shared" si="13"/>
        <v>1.6438356164383563E-3</v>
      </c>
    </row>
    <row r="332" spans="1:30" x14ac:dyDescent="0.35">
      <c r="A332" s="7">
        <f t="shared" si="14"/>
        <v>1</v>
      </c>
      <c r="B332" s="5" t="s">
        <v>1022</v>
      </c>
      <c r="C332" s="6" t="s">
        <v>567</v>
      </c>
      <c r="D332" s="5" t="s">
        <v>1981</v>
      </c>
      <c r="E332" s="8">
        <v>210000957006</v>
      </c>
      <c r="F332" s="6" t="s">
        <v>568</v>
      </c>
      <c r="G332" s="5" t="s">
        <v>2671</v>
      </c>
      <c r="H332" s="24">
        <f>VLOOKUP(F332,'Direct Energy Data'!A:E,5,FALSE)</f>
        <v>44131</v>
      </c>
      <c r="I332" s="24" t="s">
        <v>2302</v>
      </c>
      <c r="J332" s="25" t="s">
        <v>1983</v>
      </c>
      <c r="K332" s="26" t="s">
        <v>1073</v>
      </c>
      <c r="L332" s="33" t="s">
        <v>1074</v>
      </c>
      <c r="M332" s="5" t="s">
        <v>1982</v>
      </c>
      <c r="N332" s="5"/>
      <c r="O332" s="5" t="s">
        <v>1075</v>
      </c>
      <c r="P332" s="5" t="s">
        <v>1037</v>
      </c>
      <c r="Q332" s="24" t="s">
        <v>1033</v>
      </c>
      <c r="R332" s="7">
        <f>VLOOKUP(C332,'Internal Data'!A:G,4,FALSE)</f>
        <v>52</v>
      </c>
      <c r="S332" s="7" t="str">
        <f>VLOOKUP(C332,'Internal Data'!A:G,5,FALSE)</f>
        <v>001</v>
      </c>
      <c r="T332" s="7">
        <f>VLOOKUP(C332,'Internal Data'!A:G,6,FALSE)</f>
        <v>2002</v>
      </c>
      <c r="U332" s="94">
        <f>VLOOKUP(C332,'Internal Data'!A:G,7,FALSE)</f>
        <v>44</v>
      </c>
      <c r="V332" s="92" t="str">
        <f>VLOOKUP(C332,'Direct Energy Data'!B:F,5,FALSE)</f>
        <v>CE-GSD</v>
      </c>
      <c r="W332" s="47" t="str">
        <f>VLOOKUP(V332,'EnergyCAP Data'!K:L,2,FALSE)</f>
        <v>CE Gen Sec DS</v>
      </c>
      <c r="X332" s="48">
        <f>VLOOKUP(F332,'Direct Energy Data'!A:C,3,FALSE)</f>
        <v>64.240000000000009</v>
      </c>
      <c r="Y332" s="48">
        <f>VLOOKUP(C332,'EnergyCAP Data'!A:B,2,FALSE)</f>
        <v>72</v>
      </c>
      <c r="Z332" s="48">
        <f>VLOOKUP(C332,'EnergyCAP Data'!N:O,2,FALSE)</f>
        <v>5</v>
      </c>
      <c r="AA332" s="39"/>
      <c r="AB332" s="39"/>
      <c r="AC332" s="40"/>
      <c r="AD332" s="49">
        <f t="shared" si="13"/>
        <v>1.6438356164383563E-3</v>
      </c>
    </row>
    <row r="333" spans="1:30" x14ac:dyDescent="0.35">
      <c r="A333" s="7">
        <f t="shared" si="14"/>
        <v>1</v>
      </c>
      <c r="B333" s="5" t="s">
        <v>1022</v>
      </c>
      <c r="C333" s="6" t="s">
        <v>569</v>
      </c>
      <c r="D333" s="5" t="s">
        <v>1984</v>
      </c>
      <c r="E333" s="8">
        <v>210000957006</v>
      </c>
      <c r="F333" s="6" t="s">
        <v>570</v>
      </c>
      <c r="G333" s="5" t="s">
        <v>2672</v>
      </c>
      <c r="H333" s="24">
        <f>VLOOKUP(F333,'Direct Energy Data'!A:E,5,FALSE)</f>
        <v>44146</v>
      </c>
      <c r="I333" s="24" t="s">
        <v>2302</v>
      </c>
      <c r="J333" s="25" t="s">
        <v>1986</v>
      </c>
      <c r="K333" s="26" t="s">
        <v>1073</v>
      </c>
      <c r="L333" s="33" t="s">
        <v>1074</v>
      </c>
      <c r="M333" s="5" t="s">
        <v>1985</v>
      </c>
      <c r="N333" s="5"/>
      <c r="O333" s="5" t="s">
        <v>1075</v>
      </c>
      <c r="P333" s="5" t="s">
        <v>1037</v>
      </c>
      <c r="Q333" s="24" t="s">
        <v>1033</v>
      </c>
      <c r="R333" s="7">
        <f>VLOOKUP(C333,'Internal Data'!A:G,4,FALSE)</f>
        <v>52</v>
      </c>
      <c r="S333" s="7" t="str">
        <f>VLOOKUP(C333,'Internal Data'!A:G,5,FALSE)</f>
        <v>001</v>
      </c>
      <c r="T333" s="7">
        <f>VLOOKUP(C333,'Internal Data'!A:G,6,FALSE)</f>
        <v>2002</v>
      </c>
      <c r="U333" s="94">
        <f>VLOOKUP(C333,'Internal Data'!A:G,7,FALSE)</f>
        <v>44</v>
      </c>
      <c r="V333" s="92" t="str">
        <f>VLOOKUP(C333,'Direct Energy Data'!B:F,5,FALSE)</f>
        <v>CE-GSD</v>
      </c>
      <c r="W333" s="47" t="str">
        <f>VLOOKUP(V333,'EnergyCAP Data'!K:L,2,FALSE)</f>
        <v>CE Gen Sec DS</v>
      </c>
      <c r="X333" s="48">
        <f>VLOOKUP(F333,'Direct Energy Data'!A:C,3,FALSE)</f>
        <v>64.240000000000009</v>
      </c>
      <c r="Y333" s="48">
        <f>VLOOKUP(C333,'EnergyCAP Data'!A:B,2,FALSE)</f>
        <v>72</v>
      </c>
      <c r="Z333" s="48">
        <f>VLOOKUP(C333,'EnergyCAP Data'!N:O,2,FALSE)</f>
        <v>5</v>
      </c>
      <c r="AA333" s="39"/>
      <c r="AB333" s="39"/>
      <c r="AC333" s="40"/>
      <c r="AD333" s="49">
        <f t="shared" si="13"/>
        <v>1.6438356164383563E-3</v>
      </c>
    </row>
    <row r="334" spans="1:30" x14ac:dyDescent="0.35">
      <c r="A334" s="7">
        <f t="shared" si="14"/>
        <v>1</v>
      </c>
      <c r="B334" s="5" t="s">
        <v>1022</v>
      </c>
      <c r="C334" s="6" t="s">
        <v>571</v>
      </c>
      <c r="D334" s="5" t="s">
        <v>1987</v>
      </c>
      <c r="E334" s="8">
        <v>210000957006</v>
      </c>
      <c r="F334" s="6" t="s">
        <v>572</v>
      </c>
      <c r="G334" s="5" t="s">
        <v>2673</v>
      </c>
      <c r="H334" s="24">
        <f>VLOOKUP(F334,'Direct Energy Data'!A:E,5,FALSE)</f>
        <v>44139</v>
      </c>
      <c r="I334" s="24" t="s">
        <v>2302</v>
      </c>
      <c r="J334" s="25" t="s">
        <v>1989</v>
      </c>
      <c r="K334" s="26" t="s">
        <v>1073</v>
      </c>
      <c r="L334" s="33" t="s">
        <v>1074</v>
      </c>
      <c r="M334" s="5" t="s">
        <v>1988</v>
      </c>
      <c r="N334" s="5"/>
      <c r="O334" s="5" t="s">
        <v>1075</v>
      </c>
      <c r="P334" s="5" t="s">
        <v>1037</v>
      </c>
      <c r="Q334" s="24" t="s">
        <v>1033</v>
      </c>
      <c r="R334" s="7">
        <f>VLOOKUP(C334,'Internal Data'!A:G,4,FALSE)</f>
        <v>52</v>
      </c>
      <c r="S334" s="7" t="str">
        <f>VLOOKUP(C334,'Internal Data'!A:G,5,FALSE)</f>
        <v>001</v>
      </c>
      <c r="T334" s="7">
        <f>VLOOKUP(C334,'Internal Data'!A:G,6,FALSE)</f>
        <v>2002</v>
      </c>
      <c r="U334" s="94">
        <f>VLOOKUP(C334,'Internal Data'!A:G,7,FALSE)</f>
        <v>44</v>
      </c>
      <c r="V334" s="92" t="str">
        <f>VLOOKUP(C334,'Direct Energy Data'!B:F,5,FALSE)</f>
        <v>CE-GSD</v>
      </c>
      <c r="W334" s="47" t="str">
        <f>VLOOKUP(V334,'EnergyCAP Data'!K:L,2,FALSE)</f>
        <v>CE Gen Sec DS</v>
      </c>
      <c r="X334" s="48">
        <f>VLOOKUP(F334,'Direct Energy Data'!A:C,3,FALSE)</f>
        <v>64.240000000000009</v>
      </c>
      <c r="Y334" s="48">
        <f>VLOOKUP(C334,'EnergyCAP Data'!A:B,2,FALSE)</f>
        <v>72</v>
      </c>
      <c r="Z334" s="48">
        <f>VLOOKUP(C334,'EnergyCAP Data'!N:O,2,FALSE)</f>
        <v>5</v>
      </c>
      <c r="AA334" s="39"/>
      <c r="AB334" s="39"/>
      <c r="AC334" s="40"/>
      <c r="AD334" s="49">
        <f t="shared" si="13"/>
        <v>1.6438356164383563E-3</v>
      </c>
    </row>
    <row r="335" spans="1:30" x14ac:dyDescent="0.35">
      <c r="A335" s="7">
        <f t="shared" si="14"/>
        <v>1</v>
      </c>
      <c r="B335" s="5" t="s">
        <v>1022</v>
      </c>
      <c r="C335" s="6" t="s">
        <v>573</v>
      </c>
      <c r="D335" s="5" t="s">
        <v>1990</v>
      </c>
      <c r="E335" s="8">
        <v>210000957006</v>
      </c>
      <c r="F335" s="6" t="s">
        <v>574</v>
      </c>
      <c r="G335" s="5" t="s">
        <v>2674</v>
      </c>
      <c r="H335" s="24">
        <f>VLOOKUP(F335,'Direct Energy Data'!A:E,5,FALSE)</f>
        <v>44133</v>
      </c>
      <c r="I335" s="24" t="s">
        <v>2302</v>
      </c>
      <c r="J335" s="25" t="s">
        <v>1992</v>
      </c>
      <c r="K335" s="26" t="s">
        <v>1073</v>
      </c>
      <c r="L335" s="33" t="s">
        <v>1074</v>
      </c>
      <c r="M335" s="5" t="s">
        <v>1991</v>
      </c>
      <c r="N335" s="5"/>
      <c r="O335" s="5" t="s">
        <v>1075</v>
      </c>
      <c r="P335" s="5" t="s">
        <v>1037</v>
      </c>
      <c r="Q335" s="24" t="s">
        <v>1033</v>
      </c>
      <c r="R335" s="7">
        <f>VLOOKUP(C335,'Internal Data'!A:G,4,FALSE)</f>
        <v>52</v>
      </c>
      <c r="S335" s="7" t="str">
        <f>VLOOKUP(C335,'Internal Data'!A:G,5,FALSE)</f>
        <v>001</v>
      </c>
      <c r="T335" s="7">
        <f>VLOOKUP(C335,'Internal Data'!A:G,6,FALSE)</f>
        <v>2002</v>
      </c>
      <c r="U335" s="94">
        <f>VLOOKUP(C335,'Internal Data'!A:G,7,FALSE)</f>
        <v>44</v>
      </c>
      <c r="V335" s="92" t="str">
        <f>VLOOKUP(C335,'Direct Energy Data'!B:F,5,FALSE)</f>
        <v>CE-GSD</v>
      </c>
      <c r="W335" s="47" t="str">
        <f>VLOOKUP(V335,'EnergyCAP Data'!K:L,2,FALSE)</f>
        <v>CE Gen Sec DS</v>
      </c>
      <c r="X335" s="48">
        <f>VLOOKUP(F335,'Direct Energy Data'!A:C,3,FALSE)</f>
        <v>64.240000000000009</v>
      </c>
      <c r="Y335" s="48">
        <f>VLOOKUP(C335,'EnergyCAP Data'!A:B,2,FALSE)</f>
        <v>72</v>
      </c>
      <c r="Z335" s="48">
        <f>VLOOKUP(C335,'EnergyCAP Data'!N:O,2,FALSE)</f>
        <v>5</v>
      </c>
      <c r="AA335" s="39"/>
      <c r="AB335" s="39"/>
      <c r="AC335" s="40"/>
      <c r="AD335" s="49">
        <f t="shared" si="13"/>
        <v>1.6438356164383563E-3</v>
      </c>
    </row>
    <row r="336" spans="1:30" x14ac:dyDescent="0.35">
      <c r="A336" s="7">
        <f t="shared" si="14"/>
        <v>1</v>
      </c>
      <c r="B336" s="5" t="s">
        <v>1022</v>
      </c>
      <c r="C336" s="6" t="s">
        <v>575</v>
      </c>
      <c r="D336" s="5" t="s">
        <v>1993</v>
      </c>
      <c r="E336" s="8">
        <v>210000957006</v>
      </c>
      <c r="F336" s="6" t="s">
        <v>576</v>
      </c>
      <c r="G336" s="5" t="s">
        <v>2675</v>
      </c>
      <c r="H336" s="24">
        <f>VLOOKUP(F336,'Direct Energy Data'!A:E,5,FALSE)</f>
        <v>44128</v>
      </c>
      <c r="I336" s="24" t="s">
        <v>2302</v>
      </c>
      <c r="J336" s="25" t="s">
        <v>1995</v>
      </c>
      <c r="K336" s="26" t="s">
        <v>1073</v>
      </c>
      <c r="L336" s="33" t="s">
        <v>1074</v>
      </c>
      <c r="M336" s="5" t="s">
        <v>1994</v>
      </c>
      <c r="N336" s="5"/>
      <c r="O336" s="5" t="s">
        <v>1075</v>
      </c>
      <c r="P336" s="5" t="s">
        <v>1037</v>
      </c>
      <c r="Q336" s="24" t="s">
        <v>1033</v>
      </c>
      <c r="R336" s="7">
        <f>VLOOKUP(C336,'Internal Data'!A:G,4,FALSE)</f>
        <v>52</v>
      </c>
      <c r="S336" s="7" t="str">
        <f>VLOOKUP(C336,'Internal Data'!A:G,5,FALSE)</f>
        <v>001</v>
      </c>
      <c r="T336" s="7">
        <f>VLOOKUP(C336,'Internal Data'!A:G,6,FALSE)</f>
        <v>2002</v>
      </c>
      <c r="U336" s="94">
        <f>VLOOKUP(C336,'Internal Data'!A:G,7,FALSE)</f>
        <v>44</v>
      </c>
      <c r="V336" s="92" t="str">
        <f>VLOOKUP(C336,'Direct Energy Data'!B:F,5,FALSE)</f>
        <v>CE-GSD</v>
      </c>
      <c r="W336" s="47" t="str">
        <f>VLOOKUP(V336,'EnergyCAP Data'!K:L,2,FALSE)</f>
        <v>CE Gen Sec DS</v>
      </c>
      <c r="X336" s="48">
        <f>VLOOKUP(F336,'Direct Energy Data'!A:C,3,FALSE)</f>
        <v>64.240000000000009</v>
      </c>
      <c r="Y336" s="48">
        <f>VLOOKUP(C336,'EnergyCAP Data'!A:B,2,FALSE)</f>
        <v>72</v>
      </c>
      <c r="Z336" s="48">
        <f>VLOOKUP(C336,'EnergyCAP Data'!N:O,2,FALSE)</f>
        <v>5</v>
      </c>
      <c r="AA336" s="39"/>
      <c r="AB336" s="39"/>
      <c r="AC336" s="40"/>
      <c r="AD336" s="49">
        <f t="shared" si="13"/>
        <v>1.6438356164383563E-3</v>
      </c>
    </row>
    <row r="337" spans="1:30" x14ac:dyDescent="0.35">
      <c r="A337" s="7">
        <f t="shared" si="14"/>
        <v>1</v>
      </c>
      <c r="B337" s="5" t="s">
        <v>1022</v>
      </c>
      <c r="C337" s="6" t="s">
        <v>577</v>
      </c>
      <c r="D337" s="5" t="s">
        <v>1996</v>
      </c>
      <c r="E337" s="8">
        <v>210000957006</v>
      </c>
      <c r="F337" s="6" t="s">
        <v>578</v>
      </c>
      <c r="G337" s="5" t="s">
        <v>2676</v>
      </c>
      <c r="H337" s="24">
        <f>VLOOKUP(F337,'Direct Energy Data'!A:E,5,FALSE)</f>
        <v>44130</v>
      </c>
      <c r="I337" s="24" t="s">
        <v>2302</v>
      </c>
      <c r="J337" s="25" t="s">
        <v>1998</v>
      </c>
      <c r="K337" s="26" t="s">
        <v>1073</v>
      </c>
      <c r="L337" s="33" t="s">
        <v>1074</v>
      </c>
      <c r="M337" s="5" t="s">
        <v>1997</v>
      </c>
      <c r="N337" s="5"/>
      <c r="O337" s="5" t="s">
        <v>1075</v>
      </c>
      <c r="P337" s="5" t="s">
        <v>1037</v>
      </c>
      <c r="Q337" s="24" t="s">
        <v>1033</v>
      </c>
      <c r="R337" s="7">
        <f>VLOOKUP(C337,'Internal Data'!A:G,4,FALSE)</f>
        <v>52</v>
      </c>
      <c r="S337" s="7" t="str">
        <f>VLOOKUP(C337,'Internal Data'!A:G,5,FALSE)</f>
        <v>001</v>
      </c>
      <c r="T337" s="7">
        <f>VLOOKUP(C337,'Internal Data'!A:G,6,FALSE)</f>
        <v>2002</v>
      </c>
      <c r="U337" s="94">
        <f>VLOOKUP(C337,'Internal Data'!A:G,7,FALSE)</f>
        <v>44</v>
      </c>
      <c r="V337" s="92" t="str">
        <f>VLOOKUP(C337,'Direct Energy Data'!B:F,5,FALSE)</f>
        <v>CE-GSD</v>
      </c>
      <c r="W337" s="47" t="str">
        <f>VLOOKUP(V337,'EnergyCAP Data'!K:L,2,FALSE)</f>
        <v>CE Gen Sec DS</v>
      </c>
      <c r="X337" s="48">
        <f>VLOOKUP(F337,'Direct Energy Data'!A:C,3,FALSE)</f>
        <v>64.240000000000009</v>
      </c>
      <c r="Y337" s="48">
        <f>VLOOKUP(C337,'EnergyCAP Data'!A:B,2,FALSE)</f>
        <v>66</v>
      </c>
      <c r="Z337" s="48">
        <f>VLOOKUP(C337,'EnergyCAP Data'!N:O,2,FALSE)</f>
        <v>5</v>
      </c>
      <c r="AA337" s="39"/>
      <c r="AB337" s="39"/>
      <c r="AC337" s="40"/>
      <c r="AD337" s="49">
        <f t="shared" si="13"/>
        <v>1.5068493150684932E-3</v>
      </c>
    </row>
    <row r="338" spans="1:30" x14ac:dyDescent="0.35">
      <c r="A338" s="7">
        <f t="shared" si="14"/>
        <v>1</v>
      </c>
      <c r="B338" s="5" t="s">
        <v>1022</v>
      </c>
      <c r="C338" s="6" t="s">
        <v>579</v>
      </c>
      <c r="D338" s="5" t="s">
        <v>1999</v>
      </c>
      <c r="E338" s="8">
        <v>210000957006</v>
      </c>
      <c r="F338" s="6" t="s">
        <v>580</v>
      </c>
      <c r="G338" s="5" t="s">
        <v>2677</v>
      </c>
      <c r="H338" s="24">
        <f>VLOOKUP(F338,'Direct Energy Data'!A:E,5,FALSE)</f>
        <v>44128</v>
      </c>
      <c r="I338" s="24" t="s">
        <v>2302</v>
      </c>
      <c r="J338" s="25" t="s">
        <v>2001</v>
      </c>
      <c r="K338" s="26" t="s">
        <v>1073</v>
      </c>
      <c r="L338" s="33" t="s">
        <v>1074</v>
      </c>
      <c r="M338" s="5" t="s">
        <v>2000</v>
      </c>
      <c r="N338" s="5"/>
      <c r="O338" s="5" t="s">
        <v>1075</v>
      </c>
      <c r="P338" s="5" t="s">
        <v>1037</v>
      </c>
      <c r="Q338" s="24" t="s">
        <v>1033</v>
      </c>
      <c r="R338" s="7">
        <f>VLOOKUP(C338,'Internal Data'!A:G,4,FALSE)</f>
        <v>52</v>
      </c>
      <c r="S338" s="7" t="str">
        <f>VLOOKUP(C338,'Internal Data'!A:G,5,FALSE)</f>
        <v>001</v>
      </c>
      <c r="T338" s="7">
        <f>VLOOKUP(C338,'Internal Data'!A:G,6,FALSE)</f>
        <v>2002</v>
      </c>
      <c r="U338" s="94">
        <f>VLOOKUP(C338,'Internal Data'!A:G,7,FALSE)</f>
        <v>44</v>
      </c>
      <c r="V338" s="92" t="str">
        <f>VLOOKUP(C338,'Direct Energy Data'!B:F,5,FALSE)</f>
        <v>CE-GSD</v>
      </c>
      <c r="W338" s="47" t="str">
        <f>VLOOKUP(V338,'EnergyCAP Data'!K:L,2,FALSE)</f>
        <v>CE Gen Sec DS</v>
      </c>
      <c r="X338" s="48">
        <f>VLOOKUP(F338,'Direct Energy Data'!A:C,3,FALSE)</f>
        <v>64.240000000000009</v>
      </c>
      <c r="Y338" s="48">
        <f>VLOOKUP(C338,'EnergyCAP Data'!A:B,2,FALSE)</f>
        <v>66</v>
      </c>
      <c r="Z338" s="48">
        <f>VLOOKUP(C338,'EnergyCAP Data'!N:O,2,FALSE)</f>
        <v>5</v>
      </c>
      <c r="AA338" s="39"/>
      <c r="AB338" s="39"/>
      <c r="AC338" s="40"/>
      <c r="AD338" s="49">
        <f t="shared" si="13"/>
        <v>1.5068493150684932E-3</v>
      </c>
    </row>
    <row r="339" spans="1:30" x14ac:dyDescent="0.35">
      <c r="A339" s="7">
        <f t="shared" si="14"/>
        <v>1</v>
      </c>
      <c r="B339" s="5" t="s">
        <v>1022</v>
      </c>
      <c r="C339" s="6" t="s">
        <v>581</v>
      </c>
      <c r="D339" s="5" t="s">
        <v>2002</v>
      </c>
      <c r="E339" s="8">
        <v>210000957006</v>
      </c>
      <c r="F339" s="6" t="s">
        <v>582</v>
      </c>
      <c r="G339" s="5" t="s">
        <v>2678</v>
      </c>
      <c r="H339" s="24">
        <f>VLOOKUP(F339,'Direct Energy Data'!A:E,5,FALSE)</f>
        <v>44130</v>
      </c>
      <c r="I339" s="24" t="s">
        <v>2302</v>
      </c>
      <c r="J339" s="25" t="s">
        <v>2004</v>
      </c>
      <c r="K339" s="26" t="s">
        <v>1073</v>
      </c>
      <c r="L339" s="33" t="s">
        <v>1074</v>
      </c>
      <c r="M339" s="5" t="s">
        <v>2003</v>
      </c>
      <c r="N339" s="5"/>
      <c r="O339" s="5" t="s">
        <v>1075</v>
      </c>
      <c r="P339" s="5" t="s">
        <v>1037</v>
      </c>
      <c r="Q339" s="24" t="s">
        <v>1033</v>
      </c>
      <c r="R339" s="7">
        <f>VLOOKUP(C339,'Internal Data'!A:G,4,FALSE)</f>
        <v>52</v>
      </c>
      <c r="S339" s="7" t="str">
        <f>VLOOKUP(C339,'Internal Data'!A:G,5,FALSE)</f>
        <v>001</v>
      </c>
      <c r="T339" s="7">
        <f>VLOOKUP(C339,'Internal Data'!A:G,6,FALSE)</f>
        <v>2002</v>
      </c>
      <c r="U339" s="94">
        <f>VLOOKUP(C339,'Internal Data'!A:G,7,FALSE)</f>
        <v>44</v>
      </c>
      <c r="V339" s="92" t="str">
        <f>VLOOKUP(C339,'Direct Energy Data'!B:F,5,FALSE)</f>
        <v>CE-GSD</v>
      </c>
      <c r="W339" s="47" t="str">
        <f>VLOOKUP(V339,'EnergyCAP Data'!K:L,2,FALSE)</f>
        <v>CE Gen Sec DS</v>
      </c>
      <c r="X339" s="48">
        <f>VLOOKUP(F339,'Direct Energy Data'!A:C,3,FALSE)</f>
        <v>64.240000000000009</v>
      </c>
      <c r="Y339" s="48">
        <f>VLOOKUP(C339,'EnergyCAP Data'!A:B,2,FALSE)</f>
        <v>66</v>
      </c>
      <c r="Z339" s="48">
        <f>VLOOKUP(C339,'EnergyCAP Data'!N:O,2,FALSE)</f>
        <v>5</v>
      </c>
      <c r="AA339" s="39"/>
      <c r="AB339" s="39"/>
      <c r="AC339" s="40"/>
      <c r="AD339" s="49">
        <f t="shared" si="13"/>
        <v>1.5068493150684932E-3</v>
      </c>
    </row>
    <row r="340" spans="1:30" x14ac:dyDescent="0.35">
      <c r="A340" s="7">
        <f t="shared" si="14"/>
        <v>1</v>
      </c>
      <c r="B340" s="5" t="s">
        <v>1022</v>
      </c>
      <c r="C340" s="6" t="s">
        <v>583</v>
      </c>
      <c r="D340" s="5" t="s">
        <v>2005</v>
      </c>
      <c r="E340" s="8">
        <v>210000957006</v>
      </c>
      <c r="F340" s="6" t="s">
        <v>584</v>
      </c>
      <c r="G340" s="5" t="s">
        <v>2679</v>
      </c>
      <c r="H340" s="24">
        <f>VLOOKUP(F340,'Direct Energy Data'!A:E,5,FALSE)</f>
        <v>44130</v>
      </c>
      <c r="I340" s="24" t="s">
        <v>2302</v>
      </c>
      <c r="J340" s="25" t="s">
        <v>2007</v>
      </c>
      <c r="K340" s="26" t="s">
        <v>1073</v>
      </c>
      <c r="L340" s="33" t="s">
        <v>1074</v>
      </c>
      <c r="M340" s="5" t="s">
        <v>2006</v>
      </c>
      <c r="N340" s="5"/>
      <c r="O340" s="5" t="s">
        <v>1075</v>
      </c>
      <c r="P340" s="5" t="s">
        <v>1037</v>
      </c>
      <c r="Q340" s="24" t="s">
        <v>1033</v>
      </c>
      <c r="R340" s="7">
        <f>VLOOKUP(C340,'Internal Data'!A:G,4,FALSE)</f>
        <v>52</v>
      </c>
      <c r="S340" s="7" t="str">
        <f>VLOOKUP(C340,'Internal Data'!A:G,5,FALSE)</f>
        <v>001</v>
      </c>
      <c r="T340" s="7">
        <f>VLOOKUP(C340,'Internal Data'!A:G,6,FALSE)</f>
        <v>2002</v>
      </c>
      <c r="U340" s="94">
        <f>VLOOKUP(C340,'Internal Data'!A:G,7,FALSE)</f>
        <v>44</v>
      </c>
      <c r="V340" s="92" t="str">
        <f>VLOOKUP(C340,'Direct Energy Data'!B:F,5,FALSE)</f>
        <v>CE-GSD</v>
      </c>
      <c r="W340" s="47" t="str">
        <f>VLOOKUP(V340,'EnergyCAP Data'!K:L,2,FALSE)</f>
        <v>CE Gen Sec DS</v>
      </c>
      <c r="X340" s="48">
        <f>VLOOKUP(F340,'Direct Energy Data'!A:C,3,FALSE)</f>
        <v>64.240000000000009</v>
      </c>
      <c r="Y340" s="48">
        <f>VLOOKUP(C340,'EnergyCAP Data'!A:B,2,FALSE)</f>
        <v>66</v>
      </c>
      <c r="Z340" s="48">
        <f>VLOOKUP(C340,'EnergyCAP Data'!N:O,2,FALSE)</f>
        <v>5</v>
      </c>
      <c r="AA340" s="39"/>
      <c r="AB340" s="39"/>
      <c r="AC340" s="40"/>
      <c r="AD340" s="49">
        <f t="shared" si="13"/>
        <v>1.5068493150684932E-3</v>
      </c>
    </row>
    <row r="341" spans="1:30" x14ac:dyDescent="0.35">
      <c r="A341" s="7">
        <f t="shared" si="14"/>
        <v>1</v>
      </c>
      <c r="B341" s="5" t="s">
        <v>1022</v>
      </c>
      <c r="C341" s="6" t="s">
        <v>585</v>
      </c>
      <c r="D341" s="5" t="s">
        <v>2008</v>
      </c>
      <c r="E341" s="8">
        <v>210000954003</v>
      </c>
      <c r="F341" s="6" t="s">
        <v>586</v>
      </c>
      <c r="G341" s="5" t="s">
        <v>2680</v>
      </c>
      <c r="H341" s="24">
        <f>VLOOKUP(F341,'Direct Energy Data'!A:E,5,FALSE)</f>
        <v>44135</v>
      </c>
      <c r="I341" s="24" t="s">
        <v>2302</v>
      </c>
      <c r="J341" s="25" t="s">
        <v>2010</v>
      </c>
      <c r="K341" s="26" t="s">
        <v>1073</v>
      </c>
      <c r="L341" s="33" t="s">
        <v>1074</v>
      </c>
      <c r="M341" s="5" t="s">
        <v>2009</v>
      </c>
      <c r="N341" s="5"/>
      <c r="O341" s="5" t="s">
        <v>1075</v>
      </c>
      <c r="P341" s="5" t="s">
        <v>1037</v>
      </c>
      <c r="Q341" s="24" t="s">
        <v>1033</v>
      </c>
      <c r="R341" s="7">
        <f>VLOOKUP(C341,'Internal Data'!A:G,4,FALSE)</f>
        <v>52</v>
      </c>
      <c r="S341" s="7" t="str">
        <f>VLOOKUP(C341,'Internal Data'!A:G,5,FALSE)</f>
        <v>001</v>
      </c>
      <c r="T341" s="7">
        <f>VLOOKUP(C341,'Internal Data'!A:G,6,FALSE)</f>
        <v>2002</v>
      </c>
      <c r="U341" s="94">
        <f>VLOOKUP(C341,'Internal Data'!A:G,7,FALSE)</f>
        <v>44</v>
      </c>
      <c r="V341" s="92" t="str">
        <f>VLOOKUP(C341,'Direct Energy Data'!B:F,5,FALSE)</f>
        <v>CE-GSD</v>
      </c>
      <c r="W341" s="47" t="str">
        <f>VLOOKUP(V341,'EnergyCAP Data'!K:L,2,FALSE)</f>
        <v>CE Gen Sec DS</v>
      </c>
      <c r="X341" s="48">
        <f>VLOOKUP(F341,'Direct Energy Data'!A:C,3,FALSE)</f>
        <v>70.080000000000013</v>
      </c>
      <c r="Y341" s="48">
        <f>VLOOKUP(C341,'EnergyCAP Data'!A:B,2,FALSE)</f>
        <v>72</v>
      </c>
      <c r="Z341" s="48">
        <f>VLOOKUP(C341,'EnergyCAP Data'!N:O,2,FALSE)</f>
        <v>5</v>
      </c>
      <c r="AA341" s="39"/>
      <c r="AB341" s="39"/>
      <c r="AC341" s="40"/>
      <c r="AD341" s="49">
        <f t="shared" si="13"/>
        <v>1.6438356164383563E-3</v>
      </c>
    </row>
    <row r="342" spans="1:30" x14ac:dyDescent="0.35">
      <c r="A342" s="7">
        <f t="shared" si="14"/>
        <v>1</v>
      </c>
      <c r="B342" s="5" t="s">
        <v>1022</v>
      </c>
      <c r="C342" s="6" t="s">
        <v>595</v>
      </c>
      <c r="D342" s="5" t="s">
        <v>2011</v>
      </c>
      <c r="E342" s="8">
        <v>210000957006</v>
      </c>
      <c r="F342" s="6" t="s">
        <v>596</v>
      </c>
      <c r="G342" s="5" t="s">
        <v>2681</v>
      </c>
      <c r="H342" s="24">
        <f>VLOOKUP(F342,'Direct Energy Data'!A:E,5,FALSE)</f>
        <v>44131</v>
      </c>
      <c r="I342" s="24" t="s">
        <v>2302</v>
      </c>
      <c r="J342" s="25" t="s">
        <v>2013</v>
      </c>
      <c r="K342" s="26" t="s">
        <v>1073</v>
      </c>
      <c r="L342" s="33" t="s">
        <v>1074</v>
      </c>
      <c r="M342" s="5" t="s">
        <v>2012</v>
      </c>
      <c r="N342" s="5"/>
      <c r="O342" s="5" t="s">
        <v>1075</v>
      </c>
      <c r="P342" s="5" t="s">
        <v>1037</v>
      </c>
      <c r="Q342" s="24" t="s">
        <v>1033</v>
      </c>
      <c r="R342" s="7">
        <f>VLOOKUP(C342,'Internal Data'!A:G,4,FALSE)</f>
        <v>52</v>
      </c>
      <c r="S342" s="7" t="str">
        <f>VLOOKUP(C342,'Internal Data'!A:G,5,FALSE)</f>
        <v>001</v>
      </c>
      <c r="T342" s="7">
        <f>VLOOKUP(C342,'Internal Data'!A:G,6,FALSE)</f>
        <v>2002</v>
      </c>
      <c r="U342" s="94">
        <f>VLOOKUP(C342,'Internal Data'!A:G,7,FALSE)</f>
        <v>44</v>
      </c>
      <c r="V342" s="92" t="str">
        <f>VLOOKUP(C342,'Direct Energy Data'!B:F,5,FALSE)</f>
        <v>CE-GSD</v>
      </c>
      <c r="W342" s="47" t="str">
        <f>VLOOKUP(V342,'EnergyCAP Data'!K:L,2,FALSE)</f>
        <v>CE Gen Sec DS</v>
      </c>
      <c r="X342" s="48">
        <f>VLOOKUP(F342,'Direct Energy Data'!A:C,3,FALSE)</f>
        <v>64.240000000000009</v>
      </c>
      <c r="Y342" s="48">
        <f>VLOOKUP(C342,'EnergyCAP Data'!A:B,2,FALSE)</f>
        <v>66</v>
      </c>
      <c r="Z342" s="48">
        <f>VLOOKUP(C342,'EnergyCAP Data'!N:O,2,FALSE)</f>
        <v>5</v>
      </c>
      <c r="AA342" s="39"/>
      <c r="AB342" s="39"/>
      <c r="AC342" s="40"/>
      <c r="AD342" s="49">
        <f t="shared" si="13"/>
        <v>1.5068493150684932E-3</v>
      </c>
    </row>
    <row r="343" spans="1:30" x14ac:dyDescent="0.35">
      <c r="A343" s="7">
        <f t="shared" si="14"/>
        <v>1</v>
      </c>
      <c r="B343" s="5" t="s">
        <v>1022</v>
      </c>
      <c r="C343" s="6" t="s">
        <v>597</v>
      </c>
      <c r="D343" s="5" t="s">
        <v>2014</v>
      </c>
      <c r="E343" s="8">
        <v>210000954003</v>
      </c>
      <c r="F343" s="6" t="s">
        <v>598</v>
      </c>
      <c r="G343" s="5" t="s">
        <v>2682</v>
      </c>
      <c r="H343" s="24">
        <f>VLOOKUP(F343,'Direct Energy Data'!A:E,5,FALSE)</f>
        <v>44136</v>
      </c>
      <c r="I343" s="24" t="s">
        <v>2302</v>
      </c>
      <c r="J343" s="25" t="s">
        <v>2016</v>
      </c>
      <c r="K343" s="26" t="s">
        <v>1073</v>
      </c>
      <c r="L343" s="33" t="s">
        <v>1074</v>
      </c>
      <c r="M343" s="5" t="s">
        <v>2015</v>
      </c>
      <c r="N343" s="5"/>
      <c r="O343" s="5" t="s">
        <v>1075</v>
      </c>
      <c r="P343" s="5" t="s">
        <v>1037</v>
      </c>
      <c r="Q343" s="24" t="s">
        <v>1033</v>
      </c>
      <c r="R343" s="7">
        <f>VLOOKUP(C343,'Internal Data'!A:G,4,FALSE)</f>
        <v>52</v>
      </c>
      <c r="S343" s="7" t="str">
        <f>VLOOKUP(C343,'Internal Data'!A:G,5,FALSE)</f>
        <v>001</v>
      </c>
      <c r="T343" s="7">
        <f>VLOOKUP(C343,'Internal Data'!A:G,6,FALSE)</f>
        <v>2002</v>
      </c>
      <c r="U343" s="94">
        <f>VLOOKUP(C343,'Internal Data'!A:G,7,FALSE)</f>
        <v>44</v>
      </c>
      <c r="V343" s="92" t="str">
        <f>VLOOKUP(C343,'Direct Energy Data'!B:F,5,FALSE)</f>
        <v>CE-GSD</v>
      </c>
      <c r="W343" s="47" t="str">
        <f>VLOOKUP(V343,'EnergyCAP Data'!K:L,2,FALSE)</f>
        <v>CE Gen Sec DS</v>
      </c>
      <c r="X343" s="48">
        <f>VLOOKUP(F343,'Direct Energy Data'!A:C,3,FALSE)</f>
        <v>70.080000000000013</v>
      </c>
      <c r="Y343" s="48">
        <f>VLOOKUP(C343,'EnergyCAP Data'!A:B,2,FALSE)</f>
        <v>72</v>
      </c>
      <c r="Z343" s="48">
        <f>VLOOKUP(C343,'EnergyCAP Data'!N:O,2,FALSE)</f>
        <v>5</v>
      </c>
      <c r="AA343" s="39"/>
      <c r="AB343" s="39"/>
      <c r="AC343" s="40"/>
      <c r="AD343" s="49">
        <f t="shared" si="13"/>
        <v>1.6438356164383563E-3</v>
      </c>
    </row>
    <row r="344" spans="1:30" x14ac:dyDescent="0.35">
      <c r="A344" s="7">
        <f t="shared" si="14"/>
        <v>1</v>
      </c>
      <c r="B344" s="5" t="s">
        <v>1022</v>
      </c>
      <c r="C344" s="6" t="s">
        <v>603</v>
      </c>
      <c r="D344" s="5" t="s">
        <v>2017</v>
      </c>
      <c r="E344" s="8">
        <v>210000957006</v>
      </c>
      <c r="F344" s="6" t="s">
        <v>604</v>
      </c>
      <c r="G344" s="5" t="s">
        <v>2683</v>
      </c>
      <c r="H344" s="24">
        <f>VLOOKUP(F344,'Direct Energy Data'!A:E,5,FALSE)</f>
        <v>44133</v>
      </c>
      <c r="I344" s="24" t="s">
        <v>2302</v>
      </c>
      <c r="J344" s="25" t="s">
        <v>2019</v>
      </c>
      <c r="K344" s="26" t="s">
        <v>1073</v>
      </c>
      <c r="L344" s="33" t="s">
        <v>1074</v>
      </c>
      <c r="M344" s="5" t="s">
        <v>2018</v>
      </c>
      <c r="N344" s="5"/>
      <c r="O344" s="5" t="s">
        <v>1075</v>
      </c>
      <c r="P344" s="5" t="s">
        <v>1037</v>
      </c>
      <c r="Q344" s="24" t="s">
        <v>1033</v>
      </c>
      <c r="R344" s="7">
        <f>VLOOKUP(C344,'Internal Data'!A:G,4,FALSE)</f>
        <v>52</v>
      </c>
      <c r="S344" s="7" t="str">
        <f>VLOOKUP(C344,'Internal Data'!A:G,5,FALSE)</f>
        <v>001</v>
      </c>
      <c r="T344" s="7">
        <f>VLOOKUP(C344,'Internal Data'!A:G,6,FALSE)</f>
        <v>2002</v>
      </c>
      <c r="U344" s="94">
        <f>VLOOKUP(C344,'Internal Data'!A:G,7,FALSE)</f>
        <v>44</v>
      </c>
      <c r="V344" s="92" t="str">
        <f>VLOOKUP(C344,'Direct Energy Data'!B:F,5,FALSE)</f>
        <v>CE-GSD</v>
      </c>
      <c r="W344" s="47" t="str">
        <f>VLOOKUP(V344,'EnergyCAP Data'!K:L,2,FALSE)</f>
        <v>CE Gen Sec DS</v>
      </c>
      <c r="X344" s="48">
        <f>VLOOKUP(F344,'Direct Energy Data'!A:C,3,FALSE)</f>
        <v>64.240000000000009</v>
      </c>
      <c r="Y344" s="48">
        <f>VLOOKUP(C344,'EnergyCAP Data'!A:B,2,FALSE)</f>
        <v>72</v>
      </c>
      <c r="Z344" s="48">
        <f>VLOOKUP(C344,'EnergyCAP Data'!N:O,2,FALSE)</f>
        <v>5</v>
      </c>
      <c r="AA344" s="39"/>
      <c r="AB344" s="39"/>
      <c r="AC344" s="40"/>
      <c r="AD344" s="49">
        <f t="shared" si="13"/>
        <v>1.6438356164383563E-3</v>
      </c>
    </row>
    <row r="345" spans="1:30" x14ac:dyDescent="0.35">
      <c r="A345" s="7">
        <f t="shared" si="14"/>
        <v>1</v>
      </c>
      <c r="B345" s="5" t="s">
        <v>1022</v>
      </c>
      <c r="C345" s="6" t="s">
        <v>605</v>
      </c>
      <c r="D345" s="5" t="s">
        <v>2020</v>
      </c>
      <c r="E345" s="8">
        <v>210000957006</v>
      </c>
      <c r="F345" s="6" t="s">
        <v>606</v>
      </c>
      <c r="G345" s="5" t="s">
        <v>2684</v>
      </c>
      <c r="H345" s="24">
        <f>VLOOKUP(F345,'Direct Energy Data'!A:E,5,FALSE)</f>
        <v>44139</v>
      </c>
      <c r="I345" s="24" t="s">
        <v>2302</v>
      </c>
      <c r="J345" s="25" t="s">
        <v>2022</v>
      </c>
      <c r="K345" s="26" t="s">
        <v>1073</v>
      </c>
      <c r="L345" s="33" t="s">
        <v>1074</v>
      </c>
      <c r="M345" s="5" t="s">
        <v>2021</v>
      </c>
      <c r="N345" s="5"/>
      <c r="O345" s="5" t="s">
        <v>1075</v>
      </c>
      <c r="P345" s="5" t="s">
        <v>1037</v>
      </c>
      <c r="Q345" s="24" t="s">
        <v>1033</v>
      </c>
      <c r="R345" s="7">
        <f>VLOOKUP(C345,'Internal Data'!A:G,4,FALSE)</f>
        <v>52</v>
      </c>
      <c r="S345" s="7" t="str">
        <f>VLOOKUP(C345,'Internal Data'!A:G,5,FALSE)</f>
        <v>001</v>
      </c>
      <c r="T345" s="7">
        <f>VLOOKUP(C345,'Internal Data'!A:G,6,FALSE)</f>
        <v>2002</v>
      </c>
      <c r="U345" s="94">
        <f>VLOOKUP(C345,'Internal Data'!A:G,7,FALSE)</f>
        <v>44</v>
      </c>
      <c r="V345" s="92" t="str">
        <f>VLOOKUP(C345,'Direct Energy Data'!B:F,5,FALSE)</f>
        <v>CE-GSD</v>
      </c>
      <c r="W345" s="47" t="str">
        <f>VLOOKUP(V345,'EnergyCAP Data'!K:L,2,FALSE)</f>
        <v>CE Gen Sec DS</v>
      </c>
      <c r="X345" s="48">
        <f>VLOOKUP(F345,'Direct Energy Data'!A:C,3,FALSE)</f>
        <v>64.240000000000009</v>
      </c>
      <c r="Y345" s="48">
        <f>VLOOKUP(C345,'EnergyCAP Data'!A:B,2,FALSE)</f>
        <v>72</v>
      </c>
      <c r="Z345" s="48">
        <f>VLOOKUP(C345,'EnergyCAP Data'!N:O,2,FALSE)</f>
        <v>5</v>
      </c>
      <c r="AA345" s="39"/>
      <c r="AB345" s="39"/>
      <c r="AC345" s="40"/>
      <c r="AD345" s="49">
        <f t="shared" si="13"/>
        <v>1.6438356164383563E-3</v>
      </c>
    </row>
    <row r="346" spans="1:30" x14ac:dyDescent="0.35">
      <c r="A346" s="7">
        <f t="shared" si="14"/>
        <v>1</v>
      </c>
      <c r="B346" s="5" t="s">
        <v>1022</v>
      </c>
      <c r="C346" s="6" t="s">
        <v>607</v>
      </c>
      <c r="D346" s="5" t="s">
        <v>2023</v>
      </c>
      <c r="E346" s="8">
        <v>210000957006</v>
      </c>
      <c r="F346" s="6" t="s">
        <v>608</v>
      </c>
      <c r="G346" s="5" t="s">
        <v>2685</v>
      </c>
      <c r="H346" s="24">
        <f>VLOOKUP(F346,'Direct Energy Data'!A:E,5,FALSE)</f>
        <v>44137</v>
      </c>
      <c r="I346" s="24" t="s">
        <v>2302</v>
      </c>
      <c r="J346" s="25" t="s">
        <v>2025</v>
      </c>
      <c r="K346" s="26" t="s">
        <v>1073</v>
      </c>
      <c r="L346" s="33" t="s">
        <v>1074</v>
      </c>
      <c r="M346" s="5" t="s">
        <v>2024</v>
      </c>
      <c r="N346" s="5"/>
      <c r="O346" s="5" t="s">
        <v>1075</v>
      </c>
      <c r="P346" s="5" t="s">
        <v>1037</v>
      </c>
      <c r="Q346" s="24" t="s">
        <v>1033</v>
      </c>
      <c r="R346" s="7">
        <f>VLOOKUP(C346,'Internal Data'!A:G,4,FALSE)</f>
        <v>52</v>
      </c>
      <c r="S346" s="7" t="str">
        <f>VLOOKUP(C346,'Internal Data'!A:G,5,FALSE)</f>
        <v>001</v>
      </c>
      <c r="T346" s="7">
        <f>VLOOKUP(C346,'Internal Data'!A:G,6,FALSE)</f>
        <v>2002</v>
      </c>
      <c r="U346" s="94">
        <f>VLOOKUP(C346,'Internal Data'!A:G,7,FALSE)</f>
        <v>44</v>
      </c>
      <c r="V346" s="92" t="str">
        <f>VLOOKUP(C346,'Direct Energy Data'!B:F,5,FALSE)</f>
        <v>CE-GSD</v>
      </c>
      <c r="W346" s="47" t="str">
        <f>VLOOKUP(V346,'EnergyCAP Data'!K:L,2,FALSE)</f>
        <v>CE Gen Sec DS</v>
      </c>
      <c r="X346" s="48">
        <f>VLOOKUP(F346,'Direct Energy Data'!A:C,3,FALSE)</f>
        <v>66</v>
      </c>
      <c r="Y346" s="48">
        <f>VLOOKUP(C346,'EnergyCAP Data'!A:B,2,FALSE)</f>
        <v>72</v>
      </c>
      <c r="Z346" s="48">
        <f>VLOOKUP(C346,'EnergyCAP Data'!N:O,2,FALSE)</f>
        <v>5</v>
      </c>
      <c r="AA346" s="39"/>
      <c r="AB346" s="39"/>
      <c r="AC346" s="40"/>
      <c r="AD346" s="49">
        <f t="shared" si="13"/>
        <v>1.6438356164383563E-3</v>
      </c>
    </row>
    <row r="347" spans="1:30" x14ac:dyDescent="0.35">
      <c r="A347" s="7">
        <f t="shared" si="14"/>
        <v>1</v>
      </c>
      <c r="B347" s="5" t="s">
        <v>1022</v>
      </c>
      <c r="C347" s="6" t="s">
        <v>609</v>
      </c>
      <c r="D347" s="5" t="s">
        <v>2026</v>
      </c>
      <c r="E347" s="8">
        <v>210000957006</v>
      </c>
      <c r="F347" s="6" t="s">
        <v>610</v>
      </c>
      <c r="G347" s="5" t="s">
        <v>2686</v>
      </c>
      <c r="H347" s="24">
        <f>VLOOKUP(F347,'Direct Energy Data'!A:E,5,FALSE)</f>
        <v>44130</v>
      </c>
      <c r="I347" s="24" t="s">
        <v>2302</v>
      </c>
      <c r="J347" s="25" t="s">
        <v>2028</v>
      </c>
      <c r="K347" s="26" t="s">
        <v>1073</v>
      </c>
      <c r="L347" s="33" t="s">
        <v>1074</v>
      </c>
      <c r="M347" s="5" t="s">
        <v>2027</v>
      </c>
      <c r="N347" s="5"/>
      <c r="O347" s="5" t="s">
        <v>1075</v>
      </c>
      <c r="P347" s="5" t="s">
        <v>1037</v>
      </c>
      <c r="Q347" s="24" t="s">
        <v>1033</v>
      </c>
      <c r="R347" s="7">
        <f>VLOOKUP(C347,'Internal Data'!A:G,4,FALSE)</f>
        <v>52</v>
      </c>
      <c r="S347" s="7" t="str">
        <f>VLOOKUP(C347,'Internal Data'!A:G,5,FALSE)</f>
        <v>001</v>
      </c>
      <c r="T347" s="7">
        <f>VLOOKUP(C347,'Internal Data'!A:G,6,FALSE)</f>
        <v>2002</v>
      </c>
      <c r="U347" s="94">
        <f>VLOOKUP(C347,'Internal Data'!A:G,7,FALSE)</f>
        <v>44</v>
      </c>
      <c r="V347" s="92" t="str">
        <f>VLOOKUP(C347,'Direct Energy Data'!B:F,5,FALSE)</f>
        <v>CE-GSD</v>
      </c>
      <c r="W347" s="47" t="str">
        <f>VLOOKUP(V347,'EnergyCAP Data'!K:L,2,FALSE)</f>
        <v>CE Gen Sec DS</v>
      </c>
      <c r="X347" s="48">
        <f>VLOOKUP(F347,'Direct Energy Data'!A:C,3,FALSE)</f>
        <v>64.240000000000009</v>
      </c>
      <c r="Y347" s="48">
        <f>VLOOKUP(C347,'EnergyCAP Data'!A:B,2,FALSE)</f>
        <v>72</v>
      </c>
      <c r="Z347" s="48">
        <f>VLOOKUP(C347,'EnergyCAP Data'!N:O,2,FALSE)</f>
        <v>5</v>
      </c>
      <c r="AA347" s="39"/>
      <c r="AB347" s="39"/>
      <c r="AC347" s="40"/>
      <c r="AD347" s="49">
        <f t="shared" si="13"/>
        <v>1.6438356164383563E-3</v>
      </c>
    </row>
    <row r="348" spans="1:30" x14ac:dyDescent="0.35">
      <c r="A348" s="7">
        <f t="shared" si="14"/>
        <v>1</v>
      </c>
      <c r="B348" s="5" t="s">
        <v>1022</v>
      </c>
      <c r="C348" s="6" t="s">
        <v>611</v>
      </c>
      <c r="D348" s="5" t="s">
        <v>2029</v>
      </c>
      <c r="E348" s="8">
        <v>210000957006</v>
      </c>
      <c r="F348" s="6" t="s">
        <v>612</v>
      </c>
      <c r="G348" s="5" t="s">
        <v>2687</v>
      </c>
      <c r="H348" s="24">
        <f>VLOOKUP(F348,'Direct Energy Data'!A:E,5,FALSE)</f>
        <v>44109</v>
      </c>
      <c r="I348" s="24" t="s">
        <v>2302</v>
      </c>
      <c r="J348" s="25" t="s">
        <v>2031</v>
      </c>
      <c r="K348" s="26" t="s">
        <v>1073</v>
      </c>
      <c r="L348" s="33" t="s">
        <v>1074</v>
      </c>
      <c r="M348" s="5" t="s">
        <v>2030</v>
      </c>
      <c r="N348" s="5"/>
      <c r="O348" s="5" t="s">
        <v>1075</v>
      </c>
      <c r="P348" s="5" t="s">
        <v>1037</v>
      </c>
      <c r="Q348" s="24" t="s">
        <v>1033</v>
      </c>
      <c r="R348" s="7">
        <f>VLOOKUP(C348,'Internal Data'!A:G,4,FALSE)</f>
        <v>52</v>
      </c>
      <c r="S348" s="7" t="str">
        <f>VLOOKUP(C348,'Internal Data'!A:G,5,FALSE)</f>
        <v>001</v>
      </c>
      <c r="T348" s="7">
        <f>VLOOKUP(C348,'Internal Data'!A:G,6,FALSE)</f>
        <v>2002</v>
      </c>
      <c r="U348" s="94">
        <f>VLOOKUP(C348,'Internal Data'!A:G,7,FALSE)</f>
        <v>44</v>
      </c>
      <c r="V348" s="92" t="str">
        <f>VLOOKUP(C348,'Direct Energy Data'!B:F,5,FALSE)</f>
        <v>CE-GSD</v>
      </c>
      <c r="W348" s="47" t="str">
        <f>VLOOKUP(V348,'EnergyCAP Data'!K:L,2,FALSE)</f>
        <v>CE Gen Sec DS</v>
      </c>
      <c r="X348" s="48">
        <f>VLOOKUP(F348,'Direct Energy Data'!A:C,3,FALSE)</f>
        <v>64.240000000000009</v>
      </c>
      <c r="Y348" s="48">
        <f>VLOOKUP(C348,'EnergyCAP Data'!A:B,2,FALSE)</f>
        <v>72</v>
      </c>
      <c r="Z348" s="48">
        <f>VLOOKUP(C348,'EnergyCAP Data'!N:O,2,FALSE)</f>
        <v>5</v>
      </c>
      <c r="AA348" s="39"/>
      <c r="AB348" s="39"/>
      <c r="AC348" s="40"/>
      <c r="AD348" s="49">
        <f t="shared" si="13"/>
        <v>1.6438356164383563E-3</v>
      </c>
    </row>
    <row r="349" spans="1:30" x14ac:dyDescent="0.35">
      <c r="A349" s="7">
        <f t="shared" si="14"/>
        <v>1</v>
      </c>
      <c r="B349" s="5" t="s">
        <v>1022</v>
      </c>
      <c r="C349" s="6" t="s">
        <v>613</v>
      </c>
      <c r="D349" s="5" t="s">
        <v>2032</v>
      </c>
      <c r="E349" s="8">
        <v>210000957006</v>
      </c>
      <c r="F349" s="6" t="s">
        <v>614</v>
      </c>
      <c r="G349" s="5" t="s">
        <v>2688</v>
      </c>
      <c r="H349" s="24">
        <f>VLOOKUP(F349,'Direct Energy Data'!A:E,5,FALSE)</f>
        <v>44070</v>
      </c>
      <c r="I349" s="24" t="s">
        <v>2302</v>
      </c>
      <c r="J349" s="25" t="s">
        <v>2034</v>
      </c>
      <c r="K349" s="26" t="s">
        <v>1073</v>
      </c>
      <c r="L349" s="33" t="s">
        <v>1074</v>
      </c>
      <c r="M349" s="5" t="s">
        <v>2033</v>
      </c>
      <c r="N349" s="5"/>
      <c r="O349" s="5" t="s">
        <v>1075</v>
      </c>
      <c r="P349" s="5" t="s">
        <v>1037</v>
      </c>
      <c r="Q349" s="24" t="s">
        <v>1033</v>
      </c>
      <c r="R349" s="7">
        <f>VLOOKUP(C349,'Internal Data'!A:G,4,FALSE)</f>
        <v>52</v>
      </c>
      <c r="S349" s="7" t="str">
        <f>VLOOKUP(C349,'Internal Data'!A:G,5,FALSE)</f>
        <v>001</v>
      </c>
      <c r="T349" s="7">
        <f>VLOOKUP(C349,'Internal Data'!A:G,6,FALSE)</f>
        <v>2002</v>
      </c>
      <c r="U349" s="94">
        <f>VLOOKUP(C349,'Internal Data'!A:G,7,FALSE)</f>
        <v>44</v>
      </c>
      <c r="V349" s="92" t="str">
        <f>VLOOKUP(C349,'Direct Energy Data'!B:F,5,FALSE)</f>
        <v>CE-GSD</v>
      </c>
      <c r="W349" s="47" t="str">
        <f>VLOOKUP(V349,'EnergyCAP Data'!K:L,2,FALSE)</f>
        <v>CE Gen Sec DS</v>
      </c>
      <c r="X349" s="48">
        <f>VLOOKUP(F349,'Direct Energy Data'!A:C,3,FALSE)</f>
        <v>64.240000000000009</v>
      </c>
      <c r="Y349" s="48">
        <f>VLOOKUP(C349,'EnergyCAP Data'!A:B,2,FALSE)</f>
        <v>72</v>
      </c>
      <c r="Z349" s="48">
        <f>VLOOKUP(C349,'EnergyCAP Data'!N:O,2,FALSE)</f>
        <v>5</v>
      </c>
      <c r="AA349" s="39"/>
      <c r="AB349" s="39"/>
      <c r="AC349" s="40"/>
      <c r="AD349" s="49">
        <f t="shared" si="13"/>
        <v>1.6438356164383563E-3</v>
      </c>
    </row>
    <row r="350" spans="1:30" x14ac:dyDescent="0.35">
      <c r="A350" s="7">
        <f t="shared" si="14"/>
        <v>1</v>
      </c>
      <c r="B350" s="5" t="s">
        <v>1022</v>
      </c>
      <c r="C350" s="6" t="s">
        <v>615</v>
      </c>
      <c r="D350" s="5" t="s">
        <v>2035</v>
      </c>
      <c r="E350" s="8">
        <v>210000957006</v>
      </c>
      <c r="F350" s="6" t="s">
        <v>616</v>
      </c>
      <c r="G350" s="5" t="s">
        <v>2689</v>
      </c>
      <c r="H350" s="24">
        <f>VLOOKUP(F350,'Direct Energy Data'!A:E,5,FALSE)</f>
        <v>44134</v>
      </c>
      <c r="I350" s="24" t="s">
        <v>2302</v>
      </c>
      <c r="J350" s="25" t="s">
        <v>2037</v>
      </c>
      <c r="K350" s="26" t="s">
        <v>1073</v>
      </c>
      <c r="L350" s="33" t="s">
        <v>1074</v>
      </c>
      <c r="M350" s="5" t="s">
        <v>2036</v>
      </c>
      <c r="N350" s="5"/>
      <c r="O350" s="5" t="s">
        <v>1075</v>
      </c>
      <c r="P350" s="5" t="s">
        <v>1037</v>
      </c>
      <c r="Q350" s="24" t="s">
        <v>1033</v>
      </c>
      <c r="R350" s="7">
        <f>VLOOKUP(C350,'Internal Data'!A:G,4,FALSE)</f>
        <v>52</v>
      </c>
      <c r="S350" s="7" t="str">
        <f>VLOOKUP(C350,'Internal Data'!A:G,5,FALSE)</f>
        <v>001</v>
      </c>
      <c r="T350" s="7">
        <f>VLOOKUP(C350,'Internal Data'!A:G,6,FALSE)</f>
        <v>2002</v>
      </c>
      <c r="U350" s="94">
        <f>VLOOKUP(C350,'Internal Data'!A:G,7,FALSE)</f>
        <v>44</v>
      </c>
      <c r="V350" s="92" t="str">
        <f>VLOOKUP(C350,'Direct Energy Data'!B:F,5,FALSE)</f>
        <v>CE-GSD</v>
      </c>
      <c r="W350" s="47" t="str">
        <f>VLOOKUP(V350,'EnergyCAP Data'!K:L,2,FALSE)</f>
        <v>CE Gen Sec DS</v>
      </c>
      <c r="X350" s="48">
        <f>VLOOKUP(F350,'Direct Energy Data'!A:C,3,FALSE)</f>
        <v>66</v>
      </c>
      <c r="Y350" s="48">
        <f>VLOOKUP(C350,'EnergyCAP Data'!A:B,2,FALSE)</f>
        <v>72</v>
      </c>
      <c r="Z350" s="48">
        <f>VLOOKUP(C350,'EnergyCAP Data'!N:O,2,FALSE)</f>
        <v>5</v>
      </c>
      <c r="AA350" s="39"/>
      <c r="AB350" s="39"/>
      <c r="AC350" s="40"/>
      <c r="AD350" s="49">
        <f t="shared" si="13"/>
        <v>1.6438356164383563E-3</v>
      </c>
    </row>
    <row r="351" spans="1:30" x14ac:dyDescent="0.35">
      <c r="A351" s="7">
        <f t="shared" si="14"/>
        <v>1</v>
      </c>
      <c r="B351" s="5" t="s">
        <v>1022</v>
      </c>
      <c r="C351" s="6" t="s">
        <v>617</v>
      </c>
      <c r="D351" s="5" t="s">
        <v>2038</v>
      </c>
      <c r="E351" s="8">
        <v>210000954003</v>
      </c>
      <c r="F351" s="6" t="s">
        <v>618</v>
      </c>
      <c r="G351" s="5" t="s">
        <v>2690</v>
      </c>
      <c r="H351" s="24" t="str">
        <f>VLOOKUP(F351,'Direct Energy Data'!A:E,5,FALSE)</f>
        <v>44121-3861</v>
      </c>
      <c r="I351" s="24" t="s">
        <v>2302</v>
      </c>
      <c r="J351" s="25" t="s">
        <v>2040</v>
      </c>
      <c r="K351" s="26" t="s">
        <v>1073</v>
      </c>
      <c r="L351" s="33" t="s">
        <v>1074</v>
      </c>
      <c r="M351" s="5" t="s">
        <v>2039</v>
      </c>
      <c r="N351" s="5"/>
      <c r="O351" s="5" t="s">
        <v>1075</v>
      </c>
      <c r="P351" s="5" t="s">
        <v>1037</v>
      </c>
      <c r="Q351" s="24" t="s">
        <v>1033</v>
      </c>
      <c r="R351" s="7">
        <f>VLOOKUP(C351,'Internal Data'!A:G,4,FALSE)</f>
        <v>52</v>
      </c>
      <c r="S351" s="7" t="str">
        <f>VLOOKUP(C351,'Internal Data'!A:G,5,FALSE)</f>
        <v>001</v>
      </c>
      <c r="T351" s="7">
        <f>VLOOKUP(C351,'Internal Data'!A:G,6,FALSE)</f>
        <v>2002</v>
      </c>
      <c r="U351" s="94">
        <f>VLOOKUP(C351,'Internal Data'!A:G,7,FALSE)</f>
        <v>44</v>
      </c>
      <c r="V351" s="92" t="str">
        <f>VLOOKUP(C351,'Direct Energy Data'!B:F,5,FALSE)</f>
        <v>CE-GSD</v>
      </c>
      <c r="W351" s="47" t="str">
        <f>VLOOKUP(V351,'EnergyCAP Data'!K:L,2,FALSE)</f>
        <v>CE Gen Sec DS</v>
      </c>
      <c r="X351" s="48">
        <f>VLOOKUP(F351,'Direct Energy Data'!A:C,3,FALSE)</f>
        <v>70.080000000000013</v>
      </c>
      <c r="Y351" s="48">
        <f>VLOOKUP(C351,'EnergyCAP Data'!A:B,2,FALSE)</f>
        <v>72</v>
      </c>
      <c r="Z351" s="48">
        <f>VLOOKUP(C351,'EnergyCAP Data'!N:O,2,FALSE)</f>
        <v>5</v>
      </c>
      <c r="AA351" s="39"/>
      <c r="AB351" s="39"/>
      <c r="AC351" s="40"/>
      <c r="AD351" s="49">
        <f t="shared" si="13"/>
        <v>1.6438356164383563E-3</v>
      </c>
    </row>
    <row r="352" spans="1:30" x14ac:dyDescent="0.35">
      <c r="A352" s="7">
        <f t="shared" si="14"/>
        <v>1</v>
      </c>
      <c r="B352" s="5" t="s">
        <v>1022</v>
      </c>
      <c r="C352" s="6" t="s">
        <v>621</v>
      </c>
      <c r="D352" s="5" t="s">
        <v>2041</v>
      </c>
      <c r="E352" s="8">
        <v>210000954003</v>
      </c>
      <c r="F352" s="6" t="s">
        <v>622</v>
      </c>
      <c r="G352" s="5" t="s">
        <v>2691</v>
      </c>
      <c r="H352" s="24">
        <f>VLOOKUP(F352,'Direct Energy Data'!A:E,5,FALSE)</f>
        <v>44134</v>
      </c>
      <c r="I352" s="24" t="s">
        <v>2302</v>
      </c>
      <c r="J352" s="25" t="s">
        <v>2043</v>
      </c>
      <c r="K352" s="26" t="s">
        <v>1073</v>
      </c>
      <c r="L352" s="33" t="s">
        <v>1074</v>
      </c>
      <c r="M352" s="5" t="s">
        <v>2042</v>
      </c>
      <c r="N352" s="5"/>
      <c r="O352" s="5" t="s">
        <v>1075</v>
      </c>
      <c r="P352" s="5" t="s">
        <v>1037</v>
      </c>
      <c r="Q352" s="24" t="s">
        <v>1033</v>
      </c>
      <c r="R352" s="7">
        <f>VLOOKUP(C352,'Internal Data'!A:G,4,FALSE)</f>
        <v>52</v>
      </c>
      <c r="S352" s="7" t="str">
        <f>VLOOKUP(C352,'Internal Data'!A:G,5,FALSE)</f>
        <v>001</v>
      </c>
      <c r="T352" s="7">
        <f>VLOOKUP(C352,'Internal Data'!A:G,6,FALSE)</f>
        <v>2002</v>
      </c>
      <c r="U352" s="94">
        <f>VLOOKUP(C352,'Internal Data'!A:G,7,FALSE)</f>
        <v>44</v>
      </c>
      <c r="V352" s="92" t="str">
        <f>VLOOKUP(C352,'Direct Energy Data'!B:F,5,FALSE)</f>
        <v>CE-GSD</v>
      </c>
      <c r="W352" s="47" t="str">
        <f>VLOOKUP(V352,'EnergyCAP Data'!K:L,2,FALSE)</f>
        <v>CE Gen Sec DS</v>
      </c>
      <c r="X352" s="48">
        <f>VLOOKUP(F352,'Direct Energy Data'!A:C,3,FALSE)</f>
        <v>64.240000000000009</v>
      </c>
      <c r="Y352" s="48">
        <f>VLOOKUP(C352,'EnergyCAP Data'!A:B,2,FALSE)</f>
        <v>72</v>
      </c>
      <c r="Z352" s="48">
        <f>VLOOKUP(C352,'EnergyCAP Data'!N:O,2,FALSE)</f>
        <v>5</v>
      </c>
      <c r="AA352" s="39"/>
      <c r="AB352" s="39"/>
      <c r="AC352" s="40"/>
      <c r="AD352" s="49">
        <f t="shared" si="13"/>
        <v>1.6438356164383563E-3</v>
      </c>
    </row>
    <row r="353" spans="1:30" x14ac:dyDescent="0.35">
      <c r="A353" s="7">
        <f t="shared" si="14"/>
        <v>1</v>
      </c>
      <c r="B353" s="5" t="s">
        <v>1022</v>
      </c>
      <c r="C353" s="6" t="s">
        <v>623</v>
      </c>
      <c r="D353" s="5" t="s">
        <v>2044</v>
      </c>
      <c r="E353" s="8">
        <v>210000957006</v>
      </c>
      <c r="F353" s="6" t="s">
        <v>624</v>
      </c>
      <c r="G353" s="5" t="s">
        <v>2692</v>
      </c>
      <c r="H353" s="24">
        <f>VLOOKUP(F353,'Direct Energy Data'!A:E,5,FALSE)</f>
        <v>44139</v>
      </c>
      <c r="I353" s="24" t="s">
        <v>2302</v>
      </c>
      <c r="J353" s="25" t="s">
        <v>2046</v>
      </c>
      <c r="K353" s="26" t="s">
        <v>1073</v>
      </c>
      <c r="L353" s="33" t="s">
        <v>1074</v>
      </c>
      <c r="M353" s="5" t="s">
        <v>2045</v>
      </c>
      <c r="N353" s="5"/>
      <c r="O353" s="5" t="s">
        <v>1075</v>
      </c>
      <c r="P353" s="5" t="s">
        <v>1037</v>
      </c>
      <c r="Q353" s="24" t="s">
        <v>1033</v>
      </c>
      <c r="R353" s="7">
        <f>VLOOKUP(C353,'Internal Data'!A:G,4,FALSE)</f>
        <v>52</v>
      </c>
      <c r="S353" s="7" t="str">
        <f>VLOOKUP(C353,'Internal Data'!A:G,5,FALSE)</f>
        <v>001</v>
      </c>
      <c r="T353" s="7">
        <f>VLOOKUP(C353,'Internal Data'!A:G,6,FALSE)</f>
        <v>2002</v>
      </c>
      <c r="U353" s="94">
        <f>VLOOKUP(C353,'Internal Data'!A:G,7,FALSE)</f>
        <v>44</v>
      </c>
      <c r="V353" s="92" t="str">
        <f>VLOOKUP(C353,'Direct Energy Data'!B:F,5,FALSE)</f>
        <v>CE-GSD</v>
      </c>
      <c r="W353" s="47" t="str">
        <f>VLOOKUP(V353,'EnergyCAP Data'!K:L,2,FALSE)</f>
        <v>CE Gen Sec DS</v>
      </c>
      <c r="X353" s="48">
        <f>VLOOKUP(F353,'Direct Energy Data'!A:C,3,FALSE)</f>
        <v>64.240000000000009</v>
      </c>
      <c r="Y353" s="48">
        <f>VLOOKUP(C353,'EnergyCAP Data'!A:B,2,FALSE)</f>
        <v>72</v>
      </c>
      <c r="Z353" s="48">
        <f>VLOOKUP(C353,'EnergyCAP Data'!N:O,2,FALSE)</f>
        <v>5</v>
      </c>
      <c r="AA353" s="39"/>
      <c r="AB353" s="39"/>
      <c r="AC353" s="40"/>
      <c r="AD353" s="49">
        <f t="shared" si="13"/>
        <v>1.6438356164383563E-3</v>
      </c>
    </row>
    <row r="354" spans="1:30" x14ac:dyDescent="0.35">
      <c r="A354" s="7">
        <f t="shared" si="14"/>
        <v>1</v>
      </c>
      <c r="B354" s="5" t="s">
        <v>1022</v>
      </c>
      <c r="C354" s="6" t="s">
        <v>625</v>
      </c>
      <c r="D354" s="5" t="s">
        <v>2047</v>
      </c>
      <c r="E354" s="8">
        <v>210000957006</v>
      </c>
      <c r="F354" s="6" t="s">
        <v>626</v>
      </c>
      <c r="G354" s="5" t="s">
        <v>2693</v>
      </c>
      <c r="H354" s="24" t="str">
        <f>VLOOKUP(F354,'Direct Energy Data'!A:E,5,FALSE)</f>
        <v>44136-1807</v>
      </c>
      <c r="I354" s="24" t="s">
        <v>2302</v>
      </c>
      <c r="J354" s="25" t="s">
        <v>2049</v>
      </c>
      <c r="K354" s="26" t="s">
        <v>1073</v>
      </c>
      <c r="L354" s="33" t="s">
        <v>1074</v>
      </c>
      <c r="M354" s="5" t="s">
        <v>2048</v>
      </c>
      <c r="N354" s="5"/>
      <c r="O354" s="5" t="s">
        <v>1075</v>
      </c>
      <c r="P354" s="5" t="s">
        <v>1037</v>
      </c>
      <c r="Q354" s="24" t="s">
        <v>1033</v>
      </c>
      <c r="R354" s="7">
        <f>VLOOKUP(C354,'Internal Data'!A:G,4,FALSE)</f>
        <v>52</v>
      </c>
      <c r="S354" s="7" t="str">
        <f>VLOOKUP(C354,'Internal Data'!A:G,5,FALSE)</f>
        <v>001</v>
      </c>
      <c r="T354" s="7">
        <f>VLOOKUP(C354,'Internal Data'!A:G,6,FALSE)</f>
        <v>2002</v>
      </c>
      <c r="U354" s="94">
        <f>VLOOKUP(C354,'Internal Data'!A:G,7,FALSE)</f>
        <v>44</v>
      </c>
      <c r="V354" s="92" t="str">
        <f>VLOOKUP(C354,'Direct Energy Data'!B:F,5,FALSE)</f>
        <v>CE-GSD</v>
      </c>
      <c r="W354" s="47" t="str">
        <f>VLOOKUP(V354,'EnergyCAP Data'!K:L,2,FALSE)</f>
        <v>CE Gen Sec DS</v>
      </c>
      <c r="X354" s="48">
        <f>VLOOKUP(F354,'Direct Energy Data'!A:C,3,FALSE)</f>
        <v>64.240000000000009</v>
      </c>
      <c r="Y354" s="48">
        <f>VLOOKUP(C354,'EnergyCAP Data'!A:B,2,FALSE)</f>
        <v>72</v>
      </c>
      <c r="Z354" s="48">
        <f>VLOOKUP(C354,'EnergyCAP Data'!N:O,2,FALSE)</f>
        <v>5</v>
      </c>
      <c r="AA354" s="39"/>
      <c r="AB354" s="39"/>
      <c r="AC354" s="40"/>
      <c r="AD354" s="49">
        <f t="shared" si="13"/>
        <v>1.6438356164383563E-3</v>
      </c>
    </row>
    <row r="355" spans="1:30" x14ac:dyDescent="0.35">
      <c r="A355" s="7">
        <f t="shared" si="14"/>
        <v>1</v>
      </c>
      <c r="B355" s="5" t="s">
        <v>1022</v>
      </c>
      <c r="C355" s="6" t="s">
        <v>627</v>
      </c>
      <c r="D355" s="5" t="s">
        <v>2050</v>
      </c>
      <c r="E355" s="8">
        <v>210000954003</v>
      </c>
      <c r="F355" s="6" t="s">
        <v>628</v>
      </c>
      <c r="G355" s="5" t="s">
        <v>2694</v>
      </c>
      <c r="H355" s="24">
        <f>VLOOKUP(F355,'Direct Energy Data'!A:E,5,FALSE)</f>
        <v>44139</v>
      </c>
      <c r="I355" s="24" t="s">
        <v>2302</v>
      </c>
      <c r="J355" s="25" t="s">
        <v>2052</v>
      </c>
      <c r="K355" s="26" t="s">
        <v>1073</v>
      </c>
      <c r="L355" s="33" t="s">
        <v>1074</v>
      </c>
      <c r="M355" s="5" t="s">
        <v>2051</v>
      </c>
      <c r="N355" s="5"/>
      <c r="O355" s="5" t="s">
        <v>1075</v>
      </c>
      <c r="P355" s="5" t="s">
        <v>1037</v>
      </c>
      <c r="Q355" s="24" t="s">
        <v>1033</v>
      </c>
      <c r="R355" s="7">
        <f>VLOOKUP(C355,'Internal Data'!A:G,4,FALSE)</f>
        <v>52</v>
      </c>
      <c r="S355" s="7" t="str">
        <f>VLOOKUP(C355,'Internal Data'!A:G,5,FALSE)</f>
        <v>001</v>
      </c>
      <c r="T355" s="7">
        <f>VLOOKUP(C355,'Internal Data'!A:G,6,FALSE)</f>
        <v>2002</v>
      </c>
      <c r="U355" s="94">
        <f>VLOOKUP(C355,'Internal Data'!A:G,7,FALSE)</f>
        <v>44</v>
      </c>
      <c r="V355" s="92" t="str">
        <f>VLOOKUP(C355,'Direct Energy Data'!B:F,5,FALSE)</f>
        <v>CE-GSD</v>
      </c>
      <c r="W355" s="47" t="str">
        <f>VLOOKUP(V355,'EnergyCAP Data'!K:L,2,FALSE)</f>
        <v>CE Gen Sec DS</v>
      </c>
      <c r="X355" s="48">
        <f>VLOOKUP(F355,'Direct Energy Data'!A:C,3,FALSE)</f>
        <v>70.080000000000013</v>
      </c>
      <c r="Y355" s="48">
        <f>VLOOKUP(C355,'EnergyCAP Data'!A:B,2,FALSE)</f>
        <v>72</v>
      </c>
      <c r="Z355" s="48">
        <f>VLOOKUP(C355,'EnergyCAP Data'!N:O,2,FALSE)</f>
        <v>5</v>
      </c>
      <c r="AA355" s="39"/>
      <c r="AB355" s="39"/>
      <c r="AC355" s="40"/>
      <c r="AD355" s="49">
        <f t="shared" si="13"/>
        <v>1.6438356164383563E-3</v>
      </c>
    </row>
    <row r="356" spans="1:30" x14ac:dyDescent="0.35">
      <c r="A356" s="7">
        <f t="shared" si="14"/>
        <v>1</v>
      </c>
      <c r="B356" s="5" t="s">
        <v>1022</v>
      </c>
      <c r="C356" s="6" t="s">
        <v>633</v>
      </c>
      <c r="D356" s="5" t="s">
        <v>2053</v>
      </c>
      <c r="E356" s="8">
        <v>210000957006</v>
      </c>
      <c r="F356" s="6" t="s">
        <v>634</v>
      </c>
      <c r="G356" s="5" t="s">
        <v>2561</v>
      </c>
      <c r="H356" s="24" t="str">
        <f>VLOOKUP(F356,'Direct Energy Data'!A:E,5,FALSE)</f>
        <v>44124-1544</v>
      </c>
      <c r="I356" s="24" t="s">
        <v>2302</v>
      </c>
      <c r="J356" s="25" t="s">
        <v>2054</v>
      </c>
      <c r="K356" s="26" t="s">
        <v>1073</v>
      </c>
      <c r="L356" s="33" t="s">
        <v>1074</v>
      </c>
      <c r="M356" s="5" t="s">
        <v>1387</v>
      </c>
      <c r="N356" s="5"/>
      <c r="O356" s="5" t="s">
        <v>1075</v>
      </c>
      <c r="P356" s="5" t="s">
        <v>1037</v>
      </c>
      <c r="Q356" s="24" t="s">
        <v>1033</v>
      </c>
      <c r="R356" s="7">
        <f>VLOOKUP(C356,'Internal Data'!A:G,4,FALSE)</f>
        <v>52</v>
      </c>
      <c r="S356" s="7" t="str">
        <f>VLOOKUP(C356,'Internal Data'!A:G,5,FALSE)</f>
        <v>001</v>
      </c>
      <c r="T356" s="7">
        <f>VLOOKUP(C356,'Internal Data'!A:G,6,FALSE)</f>
        <v>2002</v>
      </c>
      <c r="U356" s="94">
        <f>VLOOKUP(C356,'Internal Data'!A:G,7,FALSE)</f>
        <v>44</v>
      </c>
      <c r="V356" s="92" t="str">
        <f>VLOOKUP(C356,'Direct Energy Data'!B:F,5,FALSE)</f>
        <v>CE-GSD</v>
      </c>
      <c r="W356" s="47" t="str">
        <f>VLOOKUP(V356,'EnergyCAP Data'!K:L,2,FALSE)</f>
        <v>CE Gen Sec DS</v>
      </c>
      <c r="X356" s="48">
        <f>VLOOKUP(F356,'Direct Energy Data'!A:C,3,FALSE)</f>
        <v>64.240000000000009</v>
      </c>
      <c r="Y356" s="48">
        <f>VLOOKUP(C356,'EnergyCAP Data'!A:B,2,FALSE)</f>
        <v>72</v>
      </c>
      <c r="Z356" s="48">
        <f>VLOOKUP(C356,'EnergyCAP Data'!N:O,2,FALSE)</f>
        <v>5</v>
      </c>
      <c r="AA356" s="39"/>
      <c r="AB356" s="39"/>
      <c r="AC356" s="40"/>
      <c r="AD356" s="49">
        <f t="shared" si="13"/>
        <v>1.6438356164383563E-3</v>
      </c>
    </row>
    <row r="357" spans="1:30" x14ac:dyDescent="0.35">
      <c r="A357" s="7">
        <f t="shared" si="14"/>
        <v>1</v>
      </c>
      <c r="B357" s="5" t="s">
        <v>1022</v>
      </c>
      <c r="C357" s="6" t="s">
        <v>635</v>
      </c>
      <c r="D357" s="5" t="s">
        <v>2055</v>
      </c>
      <c r="E357" s="8">
        <v>210000957006</v>
      </c>
      <c r="F357" s="6" t="s">
        <v>636</v>
      </c>
      <c r="G357" s="5" t="s">
        <v>2695</v>
      </c>
      <c r="H357" s="24" t="str">
        <f>VLOOKUP(F357,'Direct Energy Data'!A:E,5,FALSE)</f>
        <v>44139-1456</v>
      </c>
      <c r="I357" s="24" t="s">
        <v>2302</v>
      </c>
      <c r="J357" s="25" t="s">
        <v>2057</v>
      </c>
      <c r="K357" s="26" t="s">
        <v>1073</v>
      </c>
      <c r="L357" s="33" t="s">
        <v>1074</v>
      </c>
      <c r="M357" s="5" t="s">
        <v>2056</v>
      </c>
      <c r="N357" s="5"/>
      <c r="O357" s="5" t="s">
        <v>1075</v>
      </c>
      <c r="P357" s="5" t="s">
        <v>1037</v>
      </c>
      <c r="Q357" s="24" t="s">
        <v>1033</v>
      </c>
      <c r="R357" s="7">
        <f>VLOOKUP(C357,'Internal Data'!A:G,4,FALSE)</f>
        <v>52</v>
      </c>
      <c r="S357" s="7" t="str">
        <f>VLOOKUP(C357,'Internal Data'!A:G,5,FALSE)</f>
        <v>001</v>
      </c>
      <c r="T357" s="7">
        <f>VLOOKUP(C357,'Internal Data'!A:G,6,FALSE)</f>
        <v>2002</v>
      </c>
      <c r="U357" s="94">
        <f>VLOOKUP(C357,'Internal Data'!A:G,7,FALSE)</f>
        <v>44</v>
      </c>
      <c r="V357" s="92" t="str">
        <f>VLOOKUP(C357,'Direct Energy Data'!B:F,5,FALSE)</f>
        <v>CE-GSD</v>
      </c>
      <c r="W357" s="47" t="str">
        <f>VLOOKUP(V357,'EnergyCAP Data'!K:L,2,FALSE)</f>
        <v>CE Gen Sec DS</v>
      </c>
      <c r="X357" s="48">
        <f>VLOOKUP(F357,'Direct Energy Data'!A:C,3,FALSE)</f>
        <v>64.240000000000009</v>
      </c>
      <c r="Y357" s="48">
        <f>VLOOKUP(C357,'EnergyCAP Data'!A:B,2,FALSE)</f>
        <v>72</v>
      </c>
      <c r="Z357" s="48">
        <f>VLOOKUP(C357,'EnergyCAP Data'!N:O,2,FALSE)</f>
        <v>5</v>
      </c>
      <c r="AA357" s="39"/>
      <c r="AB357" s="39"/>
      <c r="AC357" s="40"/>
      <c r="AD357" s="49">
        <f t="shared" si="13"/>
        <v>1.6438356164383563E-3</v>
      </c>
    </row>
    <row r="358" spans="1:30" x14ac:dyDescent="0.35">
      <c r="A358" s="7">
        <f t="shared" si="14"/>
        <v>1</v>
      </c>
      <c r="B358" s="5" t="s">
        <v>1022</v>
      </c>
      <c r="C358" s="6" t="s">
        <v>655</v>
      </c>
      <c r="D358" s="5" t="s">
        <v>2061</v>
      </c>
      <c r="E358" s="8">
        <v>210000957006</v>
      </c>
      <c r="F358" s="6" t="s">
        <v>656</v>
      </c>
      <c r="G358" s="5" t="s">
        <v>2696</v>
      </c>
      <c r="H358" s="24" t="str">
        <f>VLOOKUP(F358,'Direct Energy Data'!A:E,5,FALSE)</f>
        <v>44140-1530</v>
      </c>
      <c r="I358" s="24" t="s">
        <v>2302</v>
      </c>
      <c r="J358" s="25" t="s">
        <v>2063</v>
      </c>
      <c r="K358" s="26" t="s">
        <v>1073</v>
      </c>
      <c r="L358" s="33" t="s">
        <v>1074</v>
      </c>
      <c r="M358" s="5" t="s">
        <v>2062</v>
      </c>
      <c r="N358" s="5"/>
      <c r="O358" s="5" t="s">
        <v>1075</v>
      </c>
      <c r="P358" s="5" t="s">
        <v>1037</v>
      </c>
      <c r="Q358" s="24" t="s">
        <v>1033</v>
      </c>
      <c r="R358" s="7">
        <f>VLOOKUP(C358,'Internal Data'!A:G,4,FALSE)</f>
        <v>52</v>
      </c>
      <c r="S358" s="7" t="str">
        <f>VLOOKUP(C358,'Internal Data'!A:G,5,FALSE)</f>
        <v>001</v>
      </c>
      <c r="T358" s="7">
        <f>VLOOKUP(C358,'Internal Data'!A:G,6,FALSE)</f>
        <v>2002</v>
      </c>
      <c r="U358" s="94">
        <f>VLOOKUP(C358,'Internal Data'!A:G,7,FALSE)</f>
        <v>44</v>
      </c>
      <c r="V358" s="92" t="str">
        <f>VLOOKUP(C358,'Direct Energy Data'!B:F,5,FALSE)</f>
        <v>CE-GSD</v>
      </c>
      <c r="W358" s="47" t="str">
        <f>VLOOKUP(V358,'EnergyCAP Data'!K:L,2,FALSE)</f>
        <v>CE Gen Sec DS</v>
      </c>
      <c r="X358" s="48">
        <f>VLOOKUP(F358,'Direct Energy Data'!A:C,3,FALSE)</f>
        <v>64.240000000000009</v>
      </c>
      <c r="Y358" s="48">
        <f>VLOOKUP(C358,'EnergyCAP Data'!A:B,2,FALSE)</f>
        <v>72</v>
      </c>
      <c r="Z358" s="48">
        <f>VLOOKUP(C358,'EnergyCAP Data'!N:O,2,FALSE)</f>
        <v>5</v>
      </c>
      <c r="AA358" s="39"/>
      <c r="AB358" s="39"/>
      <c r="AC358" s="40"/>
      <c r="AD358" s="49">
        <f t="shared" si="13"/>
        <v>1.6438356164383563E-3</v>
      </c>
    </row>
    <row r="359" spans="1:30" x14ac:dyDescent="0.35">
      <c r="A359" s="7">
        <f t="shared" si="14"/>
        <v>1</v>
      </c>
      <c r="B359" s="5" t="s">
        <v>1022</v>
      </c>
      <c r="C359" s="6" t="s">
        <v>657</v>
      </c>
      <c r="D359" s="5" t="s">
        <v>2064</v>
      </c>
      <c r="E359" s="8">
        <v>210000957006</v>
      </c>
      <c r="F359" s="6" t="s">
        <v>658</v>
      </c>
      <c r="G359" s="5" t="s">
        <v>2697</v>
      </c>
      <c r="H359" s="24" t="str">
        <f>VLOOKUP(F359,'Direct Energy Data'!A:E,5,FALSE)</f>
        <v>44138-1158</v>
      </c>
      <c r="I359" s="24" t="s">
        <v>2302</v>
      </c>
      <c r="J359" s="25" t="s">
        <v>2066</v>
      </c>
      <c r="K359" s="26" t="s">
        <v>1073</v>
      </c>
      <c r="L359" s="33" t="s">
        <v>1074</v>
      </c>
      <c r="M359" s="5" t="s">
        <v>2065</v>
      </c>
      <c r="N359" s="5"/>
      <c r="O359" s="5" t="s">
        <v>1075</v>
      </c>
      <c r="P359" s="5" t="s">
        <v>1037</v>
      </c>
      <c r="Q359" s="24" t="s">
        <v>1033</v>
      </c>
      <c r="R359" s="7">
        <f>VLOOKUP(C359,'Internal Data'!A:G,4,FALSE)</f>
        <v>52</v>
      </c>
      <c r="S359" s="7" t="str">
        <f>VLOOKUP(C359,'Internal Data'!A:G,5,FALSE)</f>
        <v>001</v>
      </c>
      <c r="T359" s="7">
        <f>VLOOKUP(C359,'Internal Data'!A:G,6,FALSE)</f>
        <v>2002</v>
      </c>
      <c r="U359" s="94">
        <f>VLOOKUP(C359,'Internal Data'!A:G,7,FALSE)</f>
        <v>44</v>
      </c>
      <c r="V359" s="92" t="str">
        <f>VLOOKUP(C359,'Direct Energy Data'!B:F,5,FALSE)</f>
        <v>CE-GSD</v>
      </c>
      <c r="W359" s="47" t="str">
        <f>VLOOKUP(V359,'EnergyCAP Data'!K:L,2,FALSE)</f>
        <v>CE Gen Sec DS</v>
      </c>
      <c r="X359" s="48">
        <f>VLOOKUP(F359,'Direct Energy Data'!A:C,3,FALSE)</f>
        <v>64.240000000000009</v>
      </c>
      <c r="Y359" s="48">
        <f>VLOOKUP(C359,'EnergyCAP Data'!A:B,2,FALSE)</f>
        <v>72</v>
      </c>
      <c r="Z359" s="48">
        <f>VLOOKUP(C359,'EnergyCAP Data'!N:O,2,FALSE)</f>
        <v>5</v>
      </c>
      <c r="AA359" s="39"/>
      <c r="AB359" s="39"/>
      <c r="AC359" s="40"/>
      <c r="AD359" s="49">
        <f t="shared" si="13"/>
        <v>1.6438356164383563E-3</v>
      </c>
    </row>
    <row r="360" spans="1:30" x14ac:dyDescent="0.35">
      <c r="A360" s="7">
        <f t="shared" si="14"/>
        <v>1</v>
      </c>
      <c r="B360" s="5" t="s">
        <v>1022</v>
      </c>
      <c r="C360" s="6" t="s">
        <v>663</v>
      </c>
      <c r="D360" s="5" t="s">
        <v>2070</v>
      </c>
      <c r="E360" s="8">
        <v>210000954003</v>
      </c>
      <c r="F360" s="6" t="s">
        <v>664</v>
      </c>
      <c r="G360" s="5" t="s">
        <v>2698</v>
      </c>
      <c r="H360" s="24" t="str">
        <f>VLOOKUP(F360,'Direct Energy Data'!A:E,5,FALSE)</f>
        <v>44120-5210</v>
      </c>
      <c r="I360" s="24" t="s">
        <v>2302</v>
      </c>
      <c r="J360" s="25" t="s">
        <v>2072</v>
      </c>
      <c r="K360" s="26" t="s">
        <v>1073</v>
      </c>
      <c r="L360" s="33" t="s">
        <v>1074</v>
      </c>
      <c r="M360" s="5" t="s">
        <v>2071</v>
      </c>
      <c r="N360" s="5"/>
      <c r="O360" s="5" t="s">
        <v>1075</v>
      </c>
      <c r="P360" s="5" t="s">
        <v>1037</v>
      </c>
      <c r="Q360" s="24" t="s">
        <v>1033</v>
      </c>
      <c r="R360" s="7">
        <f>VLOOKUP(C360,'Internal Data'!A:G,4,FALSE)</f>
        <v>52</v>
      </c>
      <c r="S360" s="7" t="str">
        <f>VLOOKUP(C360,'Internal Data'!A:G,5,FALSE)</f>
        <v>001</v>
      </c>
      <c r="T360" s="7">
        <f>VLOOKUP(C360,'Internal Data'!A:G,6,FALSE)</f>
        <v>2002</v>
      </c>
      <c r="U360" s="94">
        <f>VLOOKUP(C360,'Internal Data'!A:G,7,FALSE)</f>
        <v>44</v>
      </c>
      <c r="V360" s="92" t="str">
        <f>VLOOKUP(C360,'Direct Energy Data'!B:F,5,FALSE)</f>
        <v>CE-GSD</v>
      </c>
      <c r="W360" s="47" t="str">
        <f>VLOOKUP(V360,'EnergyCAP Data'!K:L,2,FALSE)</f>
        <v>CE Gen Sec DS</v>
      </c>
      <c r="X360" s="48">
        <f>VLOOKUP(F360,'Direct Energy Data'!A:C,3,FALSE)</f>
        <v>70.080000000000013</v>
      </c>
      <c r="Y360" s="48">
        <f>VLOOKUP(C360,'EnergyCAP Data'!A:B,2,FALSE)</f>
        <v>72</v>
      </c>
      <c r="Z360" s="48">
        <f>VLOOKUP(C360,'EnergyCAP Data'!N:O,2,FALSE)</f>
        <v>5</v>
      </c>
      <c r="AA360" s="39"/>
      <c r="AB360" s="39"/>
      <c r="AC360" s="40"/>
      <c r="AD360" s="49">
        <f t="shared" si="13"/>
        <v>1.6438356164383563E-3</v>
      </c>
    </row>
    <row r="361" spans="1:30" x14ac:dyDescent="0.35">
      <c r="A361" s="7">
        <f t="shared" si="14"/>
        <v>1</v>
      </c>
      <c r="B361" s="5" t="s">
        <v>1022</v>
      </c>
      <c r="C361" s="6" t="s">
        <v>669</v>
      </c>
      <c r="D361" s="5" t="s">
        <v>2073</v>
      </c>
      <c r="E361" s="8">
        <v>210000957006</v>
      </c>
      <c r="F361" s="6" t="s">
        <v>670</v>
      </c>
      <c r="G361" s="5" t="s">
        <v>2699</v>
      </c>
      <c r="H361" s="24" t="str">
        <f>VLOOKUP(F361,'Direct Energy Data'!A:E,5,FALSE)</f>
        <v>44124-5118</v>
      </c>
      <c r="I361" s="24" t="s">
        <v>2302</v>
      </c>
      <c r="J361" s="25" t="s">
        <v>2075</v>
      </c>
      <c r="K361" s="26" t="s">
        <v>1073</v>
      </c>
      <c r="L361" s="33" t="s">
        <v>1074</v>
      </c>
      <c r="M361" s="5" t="s">
        <v>2074</v>
      </c>
      <c r="N361" s="5"/>
      <c r="O361" s="5" t="s">
        <v>1075</v>
      </c>
      <c r="P361" s="5" t="s">
        <v>1037</v>
      </c>
      <c r="Q361" s="24" t="s">
        <v>1033</v>
      </c>
      <c r="R361" s="7">
        <f>VLOOKUP(C361,'Internal Data'!A:G,4,FALSE)</f>
        <v>52</v>
      </c>
      <c r="S361" s="7" t="str">
        <f>VLOOKUP(C361,'Internal Data'!A:G,5,FALSE)</f>
        <v>001</v>
      </c>
      <c r="T361" s="7">
        <f>VLOOKUP(C361,'Internal Data'!A:G,6,FALSE)</f>
        <v>2002</v>
      </c>
      <c r="U361" s="94">
        <f>VLOOKUP(C361,'Internal Data'!A:G,7,FALSE)</f>
        <v>44</v>
      </c>
      <c r="V361" s="92" t="str">
        <f>VLOOKUP(C361,'Direct Energy Data'!B:F,5,FALSE)</f>
        <v>CE-GSD</v>
      </c>
      <c r="W361" s="47" t="str">
        <f>VLOOKUP(V361,'EnergyCAP Data'!K:L,2,FALSE)</f>
        <v>CE Gen Sec DS</v>
      </c>
      <c r="X361" s="48">
        <f>VLOOKUP(F361,'Direct Energy Data'!A:C,3,FALSE)</f>
        <v>70.080000000000013</v>
      </c>
      <c r="Y361" s="48">
        <f>VLOOKUP(C361,'EnergyCAP Data'!A:B,2,FALSE)</f>
        <v>72</v>
      </c>
      <c r="Z361" s="48">
        <f>VLOOKUP(C361,'EnergyCAP Data'!N:O,2,FALSE)</f>
        <v>5</v>
      </c>
      <c r="AA361" s="39"/>
      <c r="AB361" s="39"/>
      <c r="AC361" s="40"/>
      <c r="AD361" s="49">
        <f t="shared" si="13"/>
        <v>1.6438356164383563E-3</v>
      </c>
    </row>
    <row r="362" spans="1:30" x14ac:dyDescent="0.35">
      <c r="A362" s="7">
        <f t="shared" si="14"/>
        <v>1</v>
      </c>
      <c r="B362" s="5" t="s">
        <v>1022</v>
      </c>
      <c r="C362" s="6" t="s">
        <v>675</v>
      </c>
      <c r="D362" s="5" t="s">
        <v>2079</v>
      </c>
      <c r="E362" s="8">
        <v>210000954003</v>
      </c>
      <c r="F362" s="6" t="s">
        <v>676</v>
      </c>
      <c r="G362" s="5" t="s">
        <v>2700</v>
      </c>
      <c r="H362" s="24" t="str">
        <f>VLOOKUP(F362,'Direct Energy Data'!A:E,5,FALSE)</f>
        <v>44139-4614</v>
      </c>
      <c r="I362" s="24" t="s">
        <v>2302</v>
      </c>
      <c r="J362" s="25" t="s">
        <v>2081</v>
      </c>
      <c r="K362" s="26" t="s">
        <v>1073</v>
      </c>
      <c r="L362" s="33" t="s">
        <v>1074</v>
      </c>
      <c r="M362" s="5" t="s">
        <v>2080</v>
      </c>
      <c r="N362" s="5"/>
      <c r="O362" s="5" t="s">
        <v>1075</v>
      </c>
      <c r="P362" s="5" t="s">
        <v>1037</v>
      </c>
      <c r="Q362" s="24" t="s">
        <v>1033</v>
      </c>
      <c r="R362" s="7">
        <f>VLOOKUP(C362,'Internal Data'!A:G,4,FALSE)</f>
        <v>52</v>
      </c>
      <c r="S362" s="7" t="str">
        <f>VLOOKUP(C362,'Internal Data'!A:G,5,FALSE)</f>
        <v>001</v>
      </c>
      <c r="T362" s="7">
        <f>VLOOKUP(C362,'Internal Data'!A:G,6,FALSE)</f>
        <v>2002</v>
      </c>
      <c r="U362" s="94">
        <f>VLOOKUP(C362,'Internal Data'!A:G,7,FALSE)</f>
        <v>44</v>
      </c>
      <c r="V362" s="92" t="str">
        <f>VLOOKUP(C362,'Direct Energy Data'!B:F,5,FALSE)</f>
        <v>CE-GSD</v>
      </c>
      <c r="W362" s="47" t="str">
        <f>VLOOKUP(V362,'EnergyCAP Data'!K:L,2,FALSE)</f>
        <v>CE Gen Sec DS</v>
      </c>
      <c r="X362" s="48">
        <f>VLOOKUP(F362,'Direct Energy Data'!A:C,3,FALSE)</f>
        <v>70.080000000000013</v>
      </c>
      <c r="Y362" s="48">
        <f>VLOOKUP(C362,'EnergyCAP Data'!A:B,2,FALSE)</f>
        <v>72</v>
      </c>
      <c r="Z362" s="48">
        <f>VLOOKUP(C362,'EnergyCAP Data'!N:O,2,FALSE)</f>
        <v>5</v>
      </c>
      <c r="AA362" s="39"/>
      <c r="AB362" s="39"/>
      <c r="AC362" s="40"/>
      <c r="AD362" s="49">
        <f t="shared" si="13"/>
        <v>1.6438356164383563E-3</v>
      </c>
    </row>
    <row r="363" spans="1:30" x14ac:dyDescent="0.35">
      <c r="A363" s="7">
        <f t="shared" si="14"/>
        <v>1</v>
      </c>
      <c r="B363" s="5" t="s">
        <v>1022</v>
      </c>
      <c r="C363" s="6" t="s">
        <v>683</v>
      </c>
      <c r="D363" s="5" t="s">
        <v>2082</v>
      </c>
      <c r="E363" s="8">
        <v>210000954003</v>
      </c>
      <c r="F363" s="6" t="s">
        <v>684</v>
      </c>
      <c r="G363" s="5" t="s">
        <v>2701</v>
      </c>
      <c r="H363" s="24" t="str">
        <f>VLOOKUP(F363,'Direct Energy Data'!A:E,5,FALSE)</f>
        <v>44139-2412</v>
      </c>
      <c r="I363" s="24" t="s">
        <v>2302</v>
      </c>
      <c r="J363" s="25" t="s">
        <v>2084</v>
      </c>
      <c r="K363" s="26" t="s">
        <v>1073</v>
      </c>
      <c r="L363" s="33" t="s">
        <v>1074</v>
      </c>
      <c r="M363" s="5" t="s">
        <v>2083</v>
      </c>
      <c r="N363" s="5"/>
      <c r="O363" s="5" t="s">
        <v>1075</v>
      </c>
      <c r="P363" s="5" t="s">
        <v>1037</v>
      </c>
      <c r="Q363" s="24" t="s">
        <v>1033</v>
      </c>
      <c r="R363" s="7">
        <f>VLOOKUP(C363,'Internal Data'!A:G,4,FALSE)</f>
        <v>52</v>
      </c>
      <c r="S363" s="7" t="str">
        <f>VLOOKUP(C363,'Internal Data'!A:G,5,FALSE)</f>
        <v>001</v>
      </c>
      <c r="T363" s="7">
        <f>VLOOKUP(C363,'Internal Data'!A:G,6,FALSE)</f>
        <v>2002</v>
      </c>
      <c r="U363" s="94">
        <f>VLOOKUP(C363,'Internal Data'!A:G,7,FALSE)</f>
        <v>44</v>
      </c>
      <c r="V363" s="92" t="str">
        <f>VLOOKUP(C363,'Direct Energy Data'!B:F,5,FALSE)</f>
        <v>CE-GSD</v>
      </c>
      <c r="W363" s="47" t="str">
        <f>VLOOKUP(V363,'EnergyCAP Data'!K:L,2,FALSE)</f>
        <v>CE Gen Sec DS</v>
      </c>
      <c r="X363" s="48">
        <f>VLOOKUP(F363,'Direct Energy Data'!A:C,3,FALSE)</f>
        <v>70.080000000000013</v>
      </c>
      <c r="Y363" s="48">
        <f>VLOOKUP(C363,'EnergyCAP Data'!A:B,2,FALSE)</f>
        <v>72</v>
      </c>
      <c r="Z363" s="48">
        <f>VLOOKUP(C363,'EnergyCAP Data'!N:O,2,FALSE)</f>
        <v>5</v>
      </c>
      <c r="AA363" s="39"/>
      <c r="AB363" s="39"/>
      <c r="AC363" s="40"/>
      <c r="AD363" s="49">
        <f t="shared" si="13"/>
        <v>1.6438356164383563E-3</v>
      </c>
    </row>
    <row r="364" spans="1:30" x14ac:dyDescent="0.35">
      <c r="A364" s="7">
        <f t="shared" si="14"/>
        <v>1</v>
      </c>
      <c r="B364" s="5" t="s">
        <v>1022</v>
      </c>
      <c r="C364" s="6" t="s">
        <v>687</v>
      </c>
      <c r="D364" s="5" t="s">
        <v>2085</v>
      </c>
      <c r="E364" s="8">
        <v>210000954003</v>
      </c>
      <c r="F364" s="6" t="s">
        <v>688</v>
      </c>
      <c r="G364" s="5" t="s">
        <v>2702</v>
      </c>
      <c r="H364" s="24" t="str">
        <f>VLOOKUP(F364,'Direct Energy Data'!A:E,5,FALSE)</f>
        <v>44121-4016</v>
      </c>
      <c r="I364" s="24" t="s">
        <v>2302</v>
      </c>
      <c r="J364" s="25" t="s">
        <v>2087</v>
      </c>
      <c r="K364" s="26" t="s">
        <v>1073</v>
      </c>
      <c r="L364" s="33" t="s">
        <v>1074</v>
      </c>
      <c r="M364" s="5" t="s">
        <v>2086</v>
      </c>
      <c r="N364" s="5"/>
      <c r="O364" s="5" t="s">
        <v>1075</v>
      </c>
      <c r="P364" s="5" t="s">
        <v>1037</v>
      </c>
      <c r="Q364" s="24" t="s">
        <v>1033</v>
      </c>
      <c r="R364" s="7">
        <f>VLOOKUP(C364,'Internal Data'!A:G,4,FALSE)</f>
        <v>52</v>
      </c>
      <c r="S364" s="7" t="str">
        <f>VLOOKUP(C364,'Internal Data'!A:G,5,FALSE)</f>
        <v>001</v>
      </c>
      <c r="T364" s="7">
        <f>VLOOKUP(C364,'Internal Data'!A:G,6,FALSE)</f>
        <v>2002</v>
      </c>
      <c r="U364" s="94">
        <f>VLOOKUP(C364,'Internal Data'!A:G,7,FALSE)</f>
        <v>44</v>
      </c>
      <c r="V364" s="92" t="str">
        <f>VLOOKUP(C364,'Direct Energy Data'!B:F,5,FALSE)</f>
        <v>CE-GSD</v>
      </c>
      <c r="W364" s="47" t="str">
        <f>VLOOKUP(V364,'EnergyCAP Data'!K:L,2,FALSE)</f>
        <v>CE Gen Sec DS</v>
      </c>
      <c r="X364" s="48">
        <f>VLOOKUP(F364,'Direct Energy Data'!A:C,3,FALSE)</f>
        <v>66</v>
      </c>
      <c r="Y364" s="48">
        <f>VLOOKUP(C364,'EnergyCAP Data'!A:B,2,FALSE)</f>
        <v>72</v>
      </c>
      <c r="Z364" s="48">
        <f>VLOOKUP(C364,'EnergyCAP Data'!N:O,2,FALSE)</f>
        <v>5</v>
      </c>
      <c r="AA364" s="39"/>
      <c r="AB364" s="39"/>
      <c r="AC364" s="40"/>
      <c r="AD364" s="49">
        <f t="shared" si="13"/>
        <v>1.6438356164383563E-3</v>
      </c>
    </row>
    <row r="365" spans="1:30" x14ac:dyDescent="0.35">
      <c r="A365" s="7">
        <f t="shared" si="14"/>
        <v>1</v>
      </c>
      <c r="B365" s="5" t="s">
        <v>1022</v>
      </c>
      <c r="C365" s="6" t="s">
        <v>689</v>
      </c>
      <c r="D365" s="5" t="s">
        <v>2088</v>
      </c>
      <c r="E365" s="8">
        <v>210000957006</v>
      </c>
      <c r="F365" s="6" t="s">
        <v>690</v>
      </c>
      <c r="G365" s="5" t="s">
        <v>2703</v>
      </c>
      <c r="H365" s="24" t="str">
        <f>VLOOKUP(F365,'Direct Energy Data'!A:E,5,FALSE)</f>
        <v>44133-2835</v>
      </c>
      <c r="I365" s="24" t="s">
        <v>2302</v>
      </c>
      <c r="J365" s="25" t="s">
        <v>2090</v>
      </c>
      <c r="K365" s="26" t="s">
        <v>1073</v>
      </c>
      <c r="L365" s="33" t="s">
        <v>1074</v>
      </c>
      <c r="M365" s="5" t="s">
        <v>2089</v>
      </c>
      <c r="N365" s="5"/>
      <c r="O365" s="5" t="s">
        <v>1075</v>
      </c>
      <c r="P365" s="5" t="s">
        <v>1037</v>
      </c>
      <c r="Q365" s="24" t="s">
        <v>1033</v>
      </c>
      <c r="R365" s="7">
        <f>VLOOKUP(C365,'Internal Data'!A:G,4,FALSE)</f>
        <v>52</v>
      </c>
      <c r="S365" s="7" t="str">
        <f>VLOOKUP(C365,'Internal Data'!A:G,5,FALSE)</f>
        <v>001</v>
      </c>
      <c r="T365" s="7">
        <f>VLOOKUP(C365,'Internal Data'!A:G,6,FALSE)</f>
        <v>2002</v>
      </c>
      <c r="U365" s="94">
        <f>VLOOKUP(C365,'Internal Data'!A:G,7,FALSE)</f>
        <v>44</v>
      </c>
      <c r="V365" s="92" t="str">
        <f>VLOOKUP(C365,'Direct Energy Data'!B:F,5,FALSE)</f>
        <v>CE-GSD</v>
      </c>
      <c r="W365" s="47" t="str">
        <f>VLOOKUP(V365,'EnergyCAP Data'!K:L,2,FALSE)</f>
        <v>CE Gen Sec DS</v>
      </c>
      <c r="X365" s="48">
        <f>VLOOKUP(F365,'Direct Energy Data'!A:C,3,FALSE)</f>
        <v>64.240000000000009</v>
      </c>
      <c r="Y365" s="48">
        <f>VLOOKUP(C365,'EnergyCAP Data'!A:B,2,FALSE)</f>
        <v>72</v>
      </c>
      <c r="Z365" s="48">
        <f>VLOOKUP(C365,'EnergyCAP Data'!N:O,2,FALSE)</f>
        <v>5</v>
      </c>
      <c r="AA365" s="39"/>
      <c r="AB365" s="39"/>
      <c r="AC365" s="40"/>
      <c r="AD365" s="49">
        <f t="shared" si="13"/>
        <v>1.6438356164383563E-3</v>
      </c>
    </row>
    <row r="366" spans="1:30" x14ac:dyDescent="0.35">
      <c r="A366" s="7">
        <f t="shared" si="14"/>
        <v>1</v>
      </c>
      <c r="B366" s="5" t="s">
        <v>1022</v>
      </c>
      <c r="C366" s="6" t="s">
        <v>691</v>
      </c>
      <c r="D366" s="5" t="s">
        <v>2091</v>
      </c>
      <c r="E366" s="8">
        <v>210000957006</v>
      </c>
      <c r="F366" s="6" t="s">
        <v>692</v>
      </c>
      <c r="G366" s="5" t="s">
        <v>2704</v>
      </c>
      <c r="H366" s="24" t="str">
        <f>VLOOKUP(F366,'Direct Energy Data'!A:E,5,FALSE)</f>
        <v>44134-2706</v>
      </c>
      <c r="I366" s="24" t="s">
        <v>2302</v>
      </c>
      <c r="J366" s="25" t="s">
        <v>2093</v>
      </c>
      <c r="K366" s="26" t="s">
        <v>1073</v>
      </c>
      <c r="L366" s="33" t="s">
        <v>1074</v>
      </c>
      <c r="M366" s="5" t="s">
        <v>2092</v>
      </c>
      <c r="N366" s="5"/>
      <c r="O366" s="5" t="s">
        <v>1075</v>
      </c>
      <c r="P366" s="5" t="s">
        <v>1037</v>
      </c>
      <c r="Q366" s="24" t="s">
        <v>1033</v>
      </c>
      <c r="R366" s="7">
        <f>VLOOKUP(C366,'Internal Data'!A:G,4,FALSE)</f>
        <v>52</v>
      </c>
      <c r="S366" s="7" t="str">
        <f>VLOOKUP(C366,'Internal Data'!A:G,5,FALSE)</f>
        <v>001</v>
      </c>
      <c r="T366" s="7">
        <f>VLOOKUP(C366,'Internal Data'!A:G,6,FALSE)</f>
        <v>2002</v>
      </c>
      <c r="U366" s="94">
        <f>VLOOKUP(C366,'Internal Data'!A:G,7,FALSE)</f>
        <v>44</v>
      </c>
      <c r="V366" s="92" t="str">
        <f>VLOOKUP(C366,'Direct Energy Data'!B:F,5,FALSE)</f>
        <v>CE-GSD</v>
      </c>
      <c r="W366" s="47" t="str">
        <f>VLOOKUP(V366,'EnergyCAP Data'!K:L,2,FALSE)</f>
        <v>CE Gen Sec DS</v>
      </c>
      <c r="X366" s="48">
        <f>VLOOKUP(F366,'Direct Energy Data'!A:C,3,FALSE)</f>
        <v>64.240000000000009</v>
      </c>
      <c r="Y366" s="48">
        <f>VLOOKUP(C366,'EnergyCAP Data'!A:B,2,FALSE)</f>
        <v>72</v>
      </c>
      <c r="Z366" s="48">
        <f>VLOOKUP(C366,'EnergyCAP Data'!N:O,2,FALSE)</f>
        <v>5</v>
      </c>
      <c r="AA366" s="39"/>
      <c r="AB366" s="39"/>
      <c r="AC366" s="40"/>
      <c r="AD366" s="49">
        <f t="shared" si="13"/>
        <v>1.6438356164383563E-3</v>
      </c>
    </row>
    <row r="367" spans="1:30" x14ac:dyDescent="0.35">
      <c r="A367" s="7">
        <f t="shared" si="14"/>
        <v>1</v>
      </c>
      <c r="B367" s="5" t="s">
        <v>1022</v>
      </c>
      <c r="C367" s="6" t="s">
        <v>702</v>
      </c>
      <c r="D367" s="5" t="s">
        <v>2095</v>
      </c>
      <c r="E367" s="8">
        <v>210000957006</v>
      </c>
      <c r="F367" s="6" t="s">
        <v>703</v>
      </c>
      <c r="G367" s="5" t="s">
        <v>2705</v>
      </c>
      <c r="H367" s="24">
        <f>VLOOKUP(F367,'Direct Energy Data'!A:E,5,FALSE)</f>
        <v>44133</v>
      </c>
      <c r="I367" s="24" t="s">
        <v>2302</v>
      </c>
      <c r="J367" s="25" t="s">
        <v>2097</v>
      </c>
      <c r="K367" s="26" t="s">
        <v>1073</v>
      </c>
      <c r="L367" s="33" t="s">
        <v>1074</v>
      </c>
      <c r="M367" s="5" t="s">
        <v>2096</v>
      </c>
      <c r="N367" s="5"/>
      <c r="O367" s="5" t="s">
        <v>1075</v>
      </c>
      <c r="P367" s="5" t="s">
        <v>1037</v>
      </c>
      <c r="Q367" s="24" t="s">
        <v>1033</v>
      </c>
      <c r="R367" s="7">
        <f>VLOOKUP(C367,'Internal Data'!A:G,4,FALSE)</f>
        <v>52</v>
      </c>
      <c r="S367" s="7" t="str">
        <f>VLOOKUP(C367,'Internal Data'!A:G,5,FALSE)</f>
        <v>001</v>
      </c>
      <c r="T367" s="7">
        <f>VLOOKUP(C367,'Internal Data'!A:G,6,FALSE)</f>
        <v>2002</v>
      </c>
      <c r="U367" s="94">
        <f>VLOOKUP(C367,'Internal Data'!A:G,7,FALSE)</f>
        <v>44</v>
      </c>
      <c r="V367" s="92" t="str">
        <f>VLOOKUP(C367,'Direct Energy Data'!B:F,5,FALSE)</f>
        <v>CE-GSD</v>
      </c>
      <c r="W367" s="47" t="str">
        <f>VLOOKUP(V367,'EnergyCAP Data'!K:L,2,FALSE)</f>
        <v>CE Gen Sec DS</v>
      </c>
      <c r="X367" s="48">
        <f>VLOOKUP(F367,'Direct Energy Data'!A:C,3,FALSE)</f>
        <v>64.240000000000009</v>
      </c>
      <c r="Y367" s="48">
        <f>VLOOKUP(C367,'EnergyCAP Data'!A:B,2,FALSE)</f>
        <v>72</v>
      </c>
      <c r="Z367" s="48">
        <f>VLOOKUP(C367,'EnergyCAP Data'!N:O,2,FALSE)</f>
        <v>5</v>
      </c>
      <c r="AA367" s="39"/>
      <c r="AB367" s="39"/>
      <c r="AC367" s="40"/>
      <c r="AD367" s="49">
        <f t="shared" si="13"/>
        <v>1.6438356164383563E-3</v>
      </c>
    </row>
    <row r="368" spans="1:30" x14ac:dyDescent="0.35">
      <c r="A368" s="7">
        <f t="shared" si="14"/>
        <v>1</v>
      </c>
      <c r="B368" s="5" t="s">
        <v>1022</v>
      </c>
      <c r="C368" s="6" t="s">
        <v>704</v>
      </c>
      <c r="D368" s="5" t="s">
        <v>2098</v>
      </c>
      <c r="E368" s="8">
        <v>210000957006</v>
      </c>
      <c r="F368" s="6" t="s">
        <v>705</v>
      </c>
      <c r="G368" s="5" t="s">
        <v>2706</v>
      </c>
      <c r="H368" s="24">
        <f>VLOOKUP(F368,'Direct Energy Data'!A:E,5,FALSE)</f>
        <v>44133</v>
      </c>
      <c r="I368" s="24" t="s">
        <v>2302</v>
      </c>
      <c r="J368" s="25" t="s">
        <v>2100</v>
      </c>
      <c r="K368" s="26" t="s">
        <v>1073</v>
      </c>
      <c r="L368" s="33" t="s">
        <v>1074</v>
      </c>
      <c r="M368" s="5" t="s">
        <v>2099</v>
      </c>
      <c r="N368" s="5"/>
      <c r="O368" s="5" t="s">
        <v>1075</v>
      </c>
      <c r="P368" s="5" t="s">
        <v>1037</v>
      </c>
      <c r="Q368" s="24" t="s">
        <v>1033</v>
      </c>
      <c r="R368" s="7">
        <f>VLOOKUP(C368,'Internal Data'!A:G,4,FALSE)</f>
        <v>52</v>
      </c>
      <c r="S368" s="7" t="str">
        <f>VLOOKUP(C368,'Internal Data'!A:G,5,FALSE)</f>
        <v>001</v>
      </c>
      <c r="T368" s="7">
        <f>VLOOKUP(C368,'Internal Data'!A:G,6,FALSE)</f>
        <v>2002</v>
      </c>
      <c r="U368" s="94">
        <f>VLOOKUP(C368,'Internal Data'!A:G,7,FALSE)</f>
        <v>44</v>
      </c>
      <c r="V368" s="92" t="str">
        <f>VLOOKUP(C368,'Direct Energy Data'!B:F,5,FALSE)</f>
        <v>CE-GSD</v>
      </c>
      <c r="W368" s="47" t="str">
        <f>VLOOKUP(V368,'EnergyCAP Data'!K:L,2,FALSE)</f>
        <v>CE Gen Sec DS</v>
      </c>
      <c r="X368" s="48">
        <f>VLOOKUP(F368,'Direct Energy Data'!A:C,3,FALSE)</f>
        <v>64.240000000000009</v>
      </c>
      <c r="Y368" s="48">
        <f>VLOOKUP(C368,'EnergyCAP Data'!A:B,2,FALSE)</f>
        <v>72</v>
      </c>
      <c r="Z368" s="48">
        <f>VLOOKUP(C368,'EnergyCAP Data'!N:O,2,FALSE)</f>
        <v>5</v>
      </c>
      <c r="AA368" s="39"/>
      <c r="AB368" s="39"/>
      <c r="AC368" s="40"/>
      <c r="AD368" s="49">
        <f t="shared" si="13"/>
        <v>1.6438356164383563E-3</v>
      </c>
    </row>
    <row r="369" spans="1:30" x14ac:dyDescent="0.35">
      <c r="A369" s="7">
        <f t="shared" si="14"/>
        <v>1</v>
      </c>
      <c r="B369" s="5" t="s">
        <v>1022</v>
      </c>
      <c r="C369" s="6" t="s">
        <v>706</v>
      </c>
      <c r="D369" s="5" t="s">
        <v>2101</v>
      </c>
      <c r="E369" s="8">
        <v>210000957006</v>
      </c>
      <c r="F369" s="6" t="s">
        <v>707</v>
      </c>
      <c r="G369" s="5" t="s">
        <v>2707</v>
      </c>
      <c r="H369" s="24">
        <f>VLOOKUP(F369,'Direct Energy Data'!A:E,5,FALSE)</f>
        <v>44125</v>
      </c>
      <c r="I369" s="24" t="s">
        <v>2302</v>
      </c>
      <c r="J369" s="25" t="s">
        <v>2103</v>
      </c>
      <c r="K369" s="26" t="s">
        <v>1073</v>
      </c>
      <c r="L369" s="33" t="s">
        <v>1074</v>
      </c>
      <c r="M369" s="5" t="s">
        <v>2102</v>
      </c>
      <c r="N369" s="5"/>
      <c r="O369" s="5" t="s">
        <v>1075</v>
      </c>
      <c r="P369" s="5" t="s">
        <v>1037</v>
      </c>
      <c r="Q369" s="24" t="s">
        <v>1033</v>
      </c>
      <c r="R369" s="7">
        <f>VLOOKUP(C369,'Internal Data'!A:G,4,FALSE)</f>
        <v>52</v>
      </c>
      <c r="S369" s="7" t="str">
        <f>VLOOKUP(C369,'Internal Data'!A:G,5,FALSE)</f>
        <v>001</v>
      </c>
      <c r="T369" s="7">
        <f>VLOOKUP(C369,'Internal Data'!A:G,6,FALSE)</f>
        <v>2002</v>
      </c>
      <c r="U369" s="94">
        <f>VLOOKUP(C369,'Internal Data'!A:G,7,FALSE)</f>
        <v>44</v>
      </c>
      <c r="V369" s="92" t="str">
        <f>VLOOKUP(C369,'Direct Energy Data'!B:F,5,FALSE)</f>
        <v>CE-GSD</v>
      </c>
      <c r="W369" s="47" t="str">
        <f>VLOOKUP(V369,'EnergyCAP Data'!K:L,2,FALSE)</f>
        <v>CE Gen Sec DS</v>
      </c>
      <c r="X369" s="48">
        <f>VLOOKUP(F369,'Direct Energy Data'!A:C,3,FALSE)</f>
        <v>64.240000000000009</v>
      </c>
      <c r="Y369" s="48">
        <f>VLOOKUP(C369,'EnergyCAP Data'!A:B,2,FALSE)</f>
        <v>72</v>
      </c>
      <c r="Z369" s="48">
        <f>VLOOKUP(C369,'EnergyCAP Data'!N:O,2,FALSE)</f>
        <v>5</v>
      </c>
      <c r="AA369" s="39"/>
      <c r="AB369" s="39"/>
      <c r="AC369" s="40"/>
      <c r="AD369" s="49">
        <f t="shared" si="13"/>
        <v>1.6438356164383563E-3</v>
      </c>
    </row>
    <row r="370" spans="1:30" x14ac:dyDescent="0.35">
      <c r="A370" s="7">
        <f t="shared" si="14"/>
        <v>1</v>
      </c>
      <c r="B370" s="5" t="s">
        <v>1022</v>
      </c>
      <c r="C370" s="6" t="s">
        <v>708</v>
      </c>
      <c r="D370" s="5" t="s">
        <v>2104</v>
      </c>
      <c r="E370" s="8">
        <v>210000957006</v>
      </c>
      <c r="F370" s="6" t="s">
        <v>709</v>
      </c>
      <c r="G370" s="5" t="s">
        <v>2708</v>
      </c>
      <c r="H370" s="24">
        <f>VLOOKUP(F370,'Direct Energy Data'!A:E,5,FALSE)</f>
        <v>44130</v>
      </c>
      <c r="I370" s="24" t="s">
        <v>2302</v>
      </c>
      <c r="J370" s="25" t="s">
        <v>2106</v>
      </c>
      <c r="K370" s="26" t="s">
        <v>1073</v>
      </c>
      <c r="L370" s="33" t="s">
        <v>1074</v>
      </c>
      <c r="M370" s="5" t="s">
        <v>2105</v>
      </c>
      <c r="N370" s="5"/>
      <c r="O370" s="5" t="s">
        <v>1075</v>
      </c>
      <c r="P370" s="5" t="s">
        <v>1037</v>
      </c>
      <c r="Q370" s="24" t="s">
        <v>1033</v>
      </c>
      <c r="R370" s="7">
        <f>VLOOKUP(C370,'Internal Data'!A:G,4,FALSE)</f>
        <v>52</v>
      </c>
      <c r="S370" s="7" t="str">
        <f>VLOOKUP(C370,'Internal Data'!A:G,5,FALSE)</f>
        <v>001</v>
      </c>
      <c r="T370" s="7">
        <f>VLOOKUP(C370,'Internal Data'!A:G,6,FALSE)</f>
        <v>2002</v>
      </c>
      <c r="U370" s="94">
        <f>VLOOKUP(C370,'Internal Data'!A:G,7,FALSE)</f>
        <v>44</v>
      </c>
      <c r="V370" s="92" t="str">
        <f>VLOOKUP(C370,'Direct Energy Data'!B:F,5,FALSE)</f>
        <v>CE-GSD</v>
      </c>
      <c r="W370" s="47" t="str">
        <f>VLOOKUP(V370,'EnergyCAP Data'!K:L,2,FALSE)</f>
        <v>CE Gen Sec DS</v>
      </c>
      <c r="X370" s="48">
        <f>VLOOKUP(F370,'Direct Energy Data'!A:C,3,FALSE)</f>
        <v>64.240000000000009</v>
      </c>
      <c r="Y370" s="48">
        <f>VLOOKUP(C370,'EnergyCAP Data'!A:B,2,FALSE)</f>
        <v>72</v>
      </c>
      <c r="Z370" s="48">
        <f>VLOOKUP(C370,'EnergyCAP Data'!N:O,2,FALSE)</f>
        <v>5</v>
      </c>
      <c r="AA370" s="39"/>
      <c r="AB370" s="39"/>
      <c r="AC370" s="40"/>
      <c r="AD370" s="49">
        <f t="shared" si="13"/>
        <v>1.6438356164383563E-3</v>
      </c>
    </row>
    <row r="371" spans="1:30" x14ac:dyDescent="0.35">
      <c r="A371" s="7">
        <f t="shared" si="14"/>
        <v>1</v>
      </c>
      <c r="B371" s="5" t="s">
        <v>1022</v>
      </c>
      <c r="C371" s="6" t="s">
        <v>710</v>
      </c>
      <c r="D371" s="5" t="s">
        <v>2107</v>
      </c>
      <c r="E371" s="8">
        <v>210000957006</v>
      </c>
      <c r="F371" s="6" t="s">
        <v>711</v>
      </c>
      <c r="G371" s="5" t="s">
        <v>2709</v>
      </c>
      <c r="H371" s="24" t="str">
        <f>VLOOKUP(F371,'Direct Energy Data'!A:E,5,FALSE)</f>
        <v>44102-1634</v>
      </c>
      <c r="I371" s="24" t="s">
        <v>2302</v>
      </c>
      <c r="J371" s="25" t="s">
        <v>2109</v>
      </c>
      <c r="K371" s="26" t="s">
        <v>1073</v>
      </c>
      <c r="L371" s="33" t="s">
        <v>1074</v>
      </c>
      <c r="M371" s="5" t="s">
        <v>2108</v>
      </c>
      <c r="N371" s="5"/>
      <c r="O371" s="5" t="s">
        <v>1075</v>
      </c>
      <c r="P371" s="5" t="s">
        <v>1037</v>
      </c>
      <c r="Q371" s="24" t="s">
        <v>1033</v>
      </c>
      <c r="R371" s="7">
        <f>VLOOKUP(C371,'Internal Data'!A:G,4,FALSE)</f>
        <v>52</v>
      </c>
      <c r="S371" s="7" t="str">
        <f>VLOOKUP(C371,'Internal Data'!A:G,5,FALSE)</f>
        <v>001</v>
      </c>
      <c r="T371" s="7">
        <f>VLOOKUP(C371,'Internal Data'!A:G,6,FALSE)</f>
        <v>2002</v>
      </c>
      <c r="U371" s="94">
        <f>VLOOKUP(C371,'Internal Data'!A:G,7,FALSE)</f>
        <v>44</v>
      </c>
      <c r="V371" s="92" t="str">
        <f>VLOOKUP(C371,'Direct Energy Data'!B:F,5,FALSE)</f>
        <v>CE-GSD</v>
      </c>
      <c r="W371" s="47" t="str">
        <f>VLOOKUP(V371,'EnergyCAP Data'!K:L,2,FALSE)</f>
        <v>CE Gen Sec DS</v>
      </c>
      <c r="X371" s="48">
        <f>VLOOKUP(F371,'Direct Energy Data'!A:C,3,FALSE)</f>
        <v>64.240000000000009</v>
      </c>
      <c r="Y371" s="48">
        <f>VLOOKUP(C371,'EnergyCAP Data'!A:B,2,FALSE)</f>
        <v>66</v>
      </c>
      <c r="Z371" s="48">
        <f>VLOOKUP(C371,'EnergyCAP Data'!N:O,2,FALSE)</f>
        <v>5</v>
      </c>
      <c r="AA371" s="39"/>
      <c r="AB371" s="39"/>
      <c r="AC371" s="40"/>
      <c r="AD371" s="49">
        <f t="shared" si="13"/>
        <v>1.5068493150684932E-3</v>
      </c>
    </row>
    <row r="372" spans="1:30" x14ac:dyDescent="0.35">
      <c r="A372" s="7">
        <f t="shared" si="14"/>
        <v>1</v>
      </c>
      <c r="B372" s="5" t="s">
        <v>1022</v>
      </c>
      <c r="C372" s="6" t="s">
        <v>712</v>
      </c>
      <c r="D372" s="5" t="s">
        <v>2110</v>
      </c>
      <c r="E372" s="8">
        <v>210000954003</v>
      </c>
      <c r="F372" s="6" t="s">
        <v>713</v>
      </c>
      <c r="G372" s="5" t="s">
        <v>2710</v>
      </c>
      <c r="H372" s="24">
        <f>VLOOKUP(F372,'Direct Energy Data'!A:E,5,FALSE)</f>
        <v>44040</v>
      </c>
      <c r="I372" s="24" t="s">
        <v>2302</v>
      </c>
      <c r="J372" s="25" t="s">
        <v>2112</v>
      </c>
      <c r="K372" s="26" t="s">
        <v>1073</v>
      </c>
      <c r="L372" s="33" t="s">
        <v>1074</v>
      </c>
      <c r="M372" s="5" t="s">
        <v>2111</v>
      </c>
      <c r="N372" s="5"/>
      <c r="O372" s="5" t="s">
        <v>1075</v>
      </c>
      <c r="P372" s="5" t="s">
        <v>1037</v>
      </c>
      <c r="Q372" s="24" t="s">
        <v>1033</v>
      </c>
      <c r="R372" s="7">
        <f>VLOOKUP(C372,'Internal Data'!A:G,4,FALSE)</f>
        <v>52</v>
      </c>
      <c r="S372" s="7" t="str">
        <f>VLOOKUP(C372,'Internal Data'!A:G,5,FALSE)</f>
        <v>001</v>
      </c>
      <c r="T372" s="7">
        <f>VLOOKUP(C372,'Internal Data'!A:G,6,FALSE)</f>
        <v>2002</v>
      </c>
      <c r="U372" s="94">
        <f>VLOOKUP(C372,'Internal Data'!A:G,7,FALSE)</f>
        <v>44</v>
      </c>
      <c r="V372" s="92" t="str">
        <f>VLOOKUP(C372,'Direct Energy Data'!B:F,5,FALSE)</f>
        <v>CE-GSD</v>
      </c>
      <c r="W372" s="47" t="str">
        <f>VLOOKUP(V372,'EnergyCAP Data'!K:L,2,FALSE)</f>
        <v>CE Gen Sec DS</v>
      </c>
      <c r="X372" s="48">
        <f>VLOOKUP(F372,'Direct Energy Data'!A:C,3,FALSE)</f>
        <v>75.920000000000016</v>
      </c>
      <c r="Y372" s="48">
        <f>VLOOKUP(C372,'EnergyCAP Data'!A:B,2,FALSE)</f>
        <v>72</v>
      </c>
      <c r="Z372" s="48">
        <f>VLOOKUP(C372,'EnergyCAP Data'!N:O,2,FALSE)</f>
        <v>5</v>
      </c>
      <c r="AA372" s="39"/>
      <c r="AB372" s="39"/>
      <c r="AC372" s="40"/>
      <c r="AD372" s="49">
        <f t="shared" si="13"/>
        <v>1.6438356164383563E-3</v>
      </c>
    </row>
    <row r="373" spans="1:30" x14ac:dyDescent="0.35">
      <c r="A373" s="7">
        <f t="shared" si="14"/>
        <v>1</v>
      </c>
      <c r="B373" s="5" t="s">
        <v>1022</v>
      </c>
      <c r="C373" s="6" t="s">
        <v>720</v>
      </c>
      <c r="D373" s="5" t="s">
        <v>2113</v>
      </c>
      <c r="E373" s="8">
        <v>210000954003</v>
      </c>
      <c r="F373" s="6" t="s">
        <v>721</v>
      </c>
      <c r="G373" s="5" t="s">
        <v>2711</v>
      </c>
      <c r="H373" s="24" t="str">
        <f>VLOOKUP(F373,'Direct Energy Data'!A:E,5,FALSE)</f>
        <v>44111-1028</v>
      </c>
      <c r="I373" s="24" t="s">
        <v>2302</v>
      </c>
      <c r="J373" s="25" t="s">
        <v>2115</v>
      </c>
      <c r="K373" s="26" t="s">
        <v>1073</v>
      </c>
      <c r="L373" s="33" t="s">
        <v>1074</v>
      </c>
      <c r="M373" s="5" t="s">
        <v>2114</v>
      </c>
      <c r="N373" s="5"/>
      <c r="O373" s="5" t="s">
        <v>1075</v>
      </c>
      <c r="P373" s="5" t="s">
        <v>1037</v>
      </c>
      <c r="Q373" s="24" t="s">
        <v>1033</v>
      </c>
      <c r="R373" s="7">
        <f>VLOOKUP(C373,'Internal Data'!A:G,4,FALSE)</f>
        <v>52</v>
      </c>
      <c r="S373" s="7" t="str">
        <f>VLOOKUP(C373,'Internal Data'!A:G,5,FALSE)</f>
        <v>001</v>
      </c>
      <c r="T373" s="7">
        <f>VLOOKUP(C373,'Internal Data'!A:G,6,FALSE)</f>
        <v>2002</v>
      </c>
      <c r="U373" s="94">
        <f>VLOOKUP(C373,'Internal Data'!A:G,7,FALSE)</f>
        <v>44</v>
      </c>
      <c r="V373" s="92" t="str">
        <f>VLOOKUP(C373,'Direct Energy Data'!B:F,5,FALSE)</f>
        <v>CE-GSD</v>
      </c>
      <c r="W373" s="47" t="str">
        <f>VLOOKUP(V373,'EnergyCAP Data'!K:L,2,FALSE)</f>
        <v>CE Gen Sec DS</v>
      </c>
      <c r="X373" s="48">
        <f>VLOOKUP(F373,'Direct Energy Data'!A:C,3,FALSE)</f>
        <v>81.760000000000019</v>
      </c>
      <c r="Y373" s="48">
        <f>VLOOKUP(C373,'EnergyCAP Data'!A:B,2,FALSE)</f>
        <v>72</v>
      </c>
      <c r="Z373" s="48">
        <f>VLOOKUP(C373,'EnergyCAP Data'!N:O,2,FALSE)</f>
        <v>5</v>
      </c>
      <c r="AA373" s="39"/>
      <c r="AB373" s="39"/>
      <c r="AC373" s="40"/>
      <c r="AD373" s="49">
        <f t="shared" si="13"/>
        <v>1.6438356164383563E-3</v>
      </c>
    </row>
    <row r="374" spans="1:30" x14ac:dyDescent="0.35">
      <c r="A374" s="7">
        <f t="shared" si="14"/>
        <v>1</v>
      </c>
      <c r="B374" s="5" t="s">
        <v>1022</v>
      </c>
      <c r="C374" s="6" t="s">
        <v>722</v>
      </c>
      <c r="D374" s="5" t="s">
        <v>2116</v>
      </c>
      <c r="E374" s="8">
        <v>210000954003</v>
      </c>
      <c r="F374" s="6" t="s">
        <v>723</v>
      </c>
      <c r="G374" s="5" t="s">
        <v>2712</v>
      </c>
      <c r="H374" s="24" t="str">
        <f>VLOOKUP(F374,'Direct Energy Data'!A:E,5,FALSE)</f>
        <v>44120-3403</v>
      </c>
      <c r="I374" s="24" t="s">
        <v>2302</v>
      </c>
      <c r="J374" s="25" t="s">
        <v>2118</v>
      </c>
      <c r="K374" s="26" t="s">
        <v>1073</v>
      </c>
      <c r="L374" s="33" t="s">
        <v>1074</v>
      </c>
      <c r="M374" s="5" t="s">
        <v>2117</v>
      </c>
      <c r="N374" s="5"/>
      <c r="O374" s="5" t="s">
        <v>1075</v>
      </c>
      <c r="P374" s="5" t="s">
        <v>1037</v>
      </c>
      <c r="Q374" s="24" t="s">
        <v>1033</v>
      </c>
      <c r="R374" s="7">
        <f>VLOOKUP(C374,'Internal Data'!A:G,4,FALSE)</f>
        <v>52</v>
      </c>
      <c r="S374" s="7" t="str">
        <f>VLOOKUP(C374,'Internal Data'!A:G,5,FALSE)</f>
        <v>001</v>
      </c>
      <c r="T374" s="7">
        <f>VLOOKUP(C374,'Internal Data'!A:G,6,FALSE)</f>
        <v>2002</v>
      </c>
      <c r="U374" s="94">
        <f>VLOOKUP(C374,'Internal Data'!A:G,7,FALSE)</f>
        <v>44</v>
      </c>
      <c r="V374" s="92" t="str">
        <f>VLOOKUP(C374,'Direct Energy Data'!B:F,5,FALSE)</f>
        <v>CE-GSD</v>
      </c>
      <c r="W374" s="47" t="str">
        <f>VLOOKUP(V374,'EnergyCAP Data'!K:L,2,FALSE)</f>
        <v>CE Gen Sec DS</v>
      </c>
      <c r="X374" s="48">
        <f>VLOOKUP(F374,'Direct Energy Data'!A:C,3,FALSE)</f>
        <v>75.920000000000016</v>
      </c>
      <c r="Y374" s="48">
        <f>VLOOKUP(C374,'EnergyCAP Data'!A:B,2,FALSE)</f>
        <v>72</v>
      </c>
      <c r="Z374" s="48">
        <f>VLOOKUP(C374,'EnergyCAP Data'!N:O,2,FALSE)</f>
        <v>5</v>
      </c>
      <c r="AA374" s="39"/>
      <c r="AB374" s="39"/>
      <c r="AC374" s="40"/>
      <c r="AD374" s="49">
        <f t="shared" si="13"/>
        <v>1.6438356164383563E-3</v>
      </c>
    </row>
    <row r="375" spans="1:30" x14ac:dyDescent="0.35">
      <c r="A375" s="7">
        <f t="shared" si="14"/>
        <v>1</v>
      </c>
      <c r="B375" s="5" t="s">
        <v>1022</v>
      </c>
      <c r="C375" s="6" t="s">
        <v>734</v>
      </c>
      <c r="D375" s="5" t="s">
        <v>2119</v>
      </c>
      <c r="E375" s="8">
        <v>210000957006</v>
      </c>
      <c r="F375" s="6" t="s">
        <v>735</v>
      </c>
      <c r="G375" s="5" t="s">
        <v>2713</v>
      </c>
      <c r="H375" s="24" t="str">
        <f>VLOOKUP(F375,'Direct Energy Data'!A:E,5,FALSE)</f>
        <v>44139-2560</v>
      </c>
      <c r="I375" s="24" t="s">
        <v>2302</v>
      </c>
      <c r="J375" s="25" t="s">
        <v>2121</v>
      </c>
      <c r="K375" s="26" t="s">
        <v>1073</v>
      </c>
      <c r="L375" s="33" t="s">
        <v>1074</v>
      </c>
      <c r="M375" s="5" t="s">
        <v>2120</v>
      </c>
      <c r="N375" s="5"/>
      <c r="O375" s="5" t="s">
        <v>1075</v>
      </c>
      <c r="P375" s="5" t="s">
        <v>1037</v>
      </c>
      <c r="Q375" s="24" t="s">
        <v>1033</v>
      </c>
      <c r="R375" s="7">
        <f>VLOOKUP(C375,'Internal Data'!A:G,4,FALSE)</f>
        <v>52</v>
      </c>
      <c r="S375" s="7" t="str">
        <f>VLOOKUP(C375,'Internal Data'!A:G,5,FALSE)</f>
        <v>001</v>
      </c>
      <c r="T375" s="7">
        <f>VLOOKUP(C375,'Internal Data'!A:G,6,FALSE)</f>
        <v>2002</v>
      </c>
      <c r="U375" s="94">
        <f>VLOOKUP(C375,'Internal Data'!A:G,7,FALSE)</f>
        <v>44</v>
      </c>
      <c r="V375" s="92" t="str">
        <f>VLOOKUP(C375,'Direct Energy Data'!B:F,5,FALSE)</f>
        <v>CE-GSD</v>
      </c>
      <c r="W375" s="47" t="str">
        <f>VLOOKUP(V375,'EnergyCAP Data'!K:L,2,FALSE)</f>
        <v>CE Gen Sec DS</v>
      </c>
      <c r="X375" s="48">
        <f>VLOOKUP(F375,'Direct Energy Data'!A:C,3,FALSE)</f>
        <v>64.240000000000009</v>
      </c>
      <c r="Y375" s="48">
        <f>VLOOKUP(C375,'EnergyCAP Data'!A:B,2,FALSE)</f>
        <v>72</v>
      </c>
      <c r="Z375" s="48">
        <f>VLOOKUP(C375,'EnergyCAP Data'!N:O,2,FALSE)</f>
        <v>5</v>
      </c>
      <c r="AA375" s="39"/>
      <c r="AB375" s="39"/>
      <c r="AC375" s="40"/>
      <c r="AD375" s="49">
        <f t="shared" si="13"/>
        <v>1.6438356164383563E-3</v>
      </c>
    </row>
    <row r="376" spans="1:30" x14ac:dyDescent="0.35">
      <c r="A376" s="7">
        <f t="shared" si="14"/>
        <v>1</v>
      </c>
      <c r="B376" s="5" t="s">
        <v>1022</v>
      </c>
      <c r="C376" s="6" t="s">
        <v>736</v>
      </c>
      <c r="D376" s="5" t="s">
        <v>2122</v>
      </c>
      <c r="E376" s="8">
        <v>210000957006</v>
      </c>
      <c r="F376" s="6" t="s">
        <v>737</v>
      </c>
      <c r="G376" s="5" t="s">
        <v>2714</v>
      </c>
      <c r="H376" s="24">
        <f>VLOOKUP(F376,'Direct Energy Data'!A:E,5,FALSE)</f>
        <v>44124</v>
      </c>
      <c r="I376" s="24" t="s">
        <v>2302</v>
      </c>
      <c r="J376" s="25" t="s">
        <v>2124</v>
      </c>
      <c r="K376" s="26" t="s">
        <v>1073</v>
      </c>
      <c r="L376" s="33" t="s">
        <v>1074</v>
      </c>
      <c r="M376" s="5" t="s">
        <v>2123</v>
      </c>
      <c r="N376" s="5"/>
      <c r="O376" s="5" t="s">
        <v>1075</v>
      </c>
      <c r="P376" s="5" t="s">
        <v>1037</v>
      </c>
      <c r="Q376" s="24" t="s">
        <v>1033</v>
      </c>
      <c r="R376" s="7">
        <f>VLOOKUP(C376,'Internal Data'!A:G,4,FALSE)</f>
        <v>52</v>
      </c>
      <c r="S376" s="7" t="str">
        <f>VLOOKUP(C376,'Internal Data'!A:G,5,FALSE)</f>
        <v>001</v>
      </c>
      <c r="T376" s="7">
        <f>VLOOKUP(C376,'Internal Data'!A:G,6,FALSE)</f>
        <v>2002</v>
      </c>
      <c r="U376" s="94">
        <f>VLOOKUP(C376,'Internal Data'!A:G,7,FALSE)</f>
        <v>44</v>
      </c>
      <c r="V376" s="92" t="str">
        <f>VLOOKUP(C376,'Direct Energy Data'!B:F,5,FALSE)</f>
        <v>CE-GSD</v>
      </c>
      <c r="W376" s="47" t="str">
        <f>VLOOKUP(V376,'EnergyCAP Data'!K:L,2,FALSE)</f>
        <v>CE Gen Sec DS</v>
      </c>
      <c r="X376" s="48">
        <f>VLOOKUP(F376,'Direct Energy Data'!A:C,3,FALSE)</f>
        <v>64.240000000000009</v>
      </c>
      <c r="Y376" s="48">
        <f>VLOOKUP(C376,'EnergyCAP Data'!A:B,2,FALSE)</f>
        <v>72</v>
      </c>
      <c r="Z376" s="48">
        <f>VLOOKUP(C376,'EnergyCAP Data'!N:O,2,FALSE)</f>
        <v>5</v>
      </c>
      <c r="AA376" s="39"/>
      <c r="AB376" s="39"/>
      <c r="AC376" s="40"/>
      <c r="AD376" s="49">
        <f t="shared" si="13"/>
        <v>1.6438356164383563E-3</v>
      </c>
    </row>
    <row r="377" spans="1:30" x14ac:dyDescent="0.35">
      <c r="A377" s="7">
        <f t="shared" si="14"/>
        <v>1</v>
      </c>
      <c r="B377" s="5" t="s">
        <v>1022</v>
      </c>
      <c r="C377" s="6" t="s">
        <v>738</v>
      </c>
      <c r="D377" s="5" t="s">
        <v>2125</v>
      </c>
      <c r="E377" s="8">
        <v>210000957006</v>
      </c>
      <c r="F377" s="6" t="s">
        <v>739</v>
      </c>
      <c r="G377" s="5" t="s">
        <v>2715</v>
      </c>
      <c r="H377" s="24">
        <f>VLOOKUP(F377,'Direct Energy Data'!A:E,5,FALSE)</f>
        <v>44124</v>
      </c>
      <c r="I377" s="24" t="s">
        <v>2302</v>
      </c>
      <c r="J377" s="25" t="s">
        <v>2127</v>
      </c>
      <c r="K377" s="26" t="s">
        <v>1073</v>
      </c>
      <c r="L377" s="33" t="s">
        <v>1074</v>
      </c>
      <c r="M377" s="5" t="s">
        <v>2126</v>
      </c>
      <c r="N377" s="5"/>
      <c r="O377" s="5" t="s">
        <v>1075</v>
      </c>
      <c r="P377" s="5" t="s">
        <v>1037</v>
      </c>
      <c r="Q377" s="24" t="s">
        <v>1033</v>
      </c>
      <c r="R377" s="7">
        <f>VLOOKUP(C377,'Internal Data'!A:G,4,FALSE)</f>
        <v>52</v>
      </c>
      <c r="S377" s="7" t="str">
        <f>VLOOKUP(C377,'Internal Data'!A:G,5,FALSE)</f>
        <v>001</v>
      </c>
      <c r="T377" s="7">
        <f>VLOOKUP(C377,'Internal Data'!A:G,6,FALSE)</f>
        <v>2002</v>
      </c>
      <c r="U377" s="94">
        <f>VLOOKUP(C377,'Internal Data'!A:G,7,FALSE)</f>
        <v>44</v>
      </c>
      <c r="V377" s="92" t="str">
        <f>VLOOKUP(C377,'Direct Energy Data'!B:F,5,FALSE)</f>
        <v>CE-GSD</v>
      </c>
      <c r="W377" s="47" t="str">
        <f>VLOOKUP(V377,'EnergyCAP Data'!K:L,2,FALSE)</f>
        <v>CE Gen Sec DS</v>
      </c>
      <c r="X377" s="48">
        <f>VLOOKUP(F377,'Direct Energy Data'!A:C,3,FALSE)</f>
        <v>64.240000000000009</v>
      </c>
      <c r="Y377" s="48">
        <f>VLOOKUP(C377,'EnergyCAP Data'!A:B,2,FALSE)</f>
        <v>72</v>
      </c>
      <c r="Z377" s="48">
        <f>VLOOKUP(C377,'EnergyCAP Data'!N:O,2,FALSE)</f>
        <v>5</v>
      </c>
      <c r="AA377" s="39"/>
      <c r="AB377" s="39"/>
      <c r="AC377" s="40"/>
      <c r="AD377" s="49">
        <f t="shared" si="13"/>
        <v>1.6438356164383563E-3</v>
      </c>
    </row>
    <row r="378" spans="1:30" x14ac:dyDescent="0.35">
      <c r="A378" s="7">
        <f t="shared" si="14"/>
        <v>1</v>
      </c>
      <c r="B378" s="5" t="s">
        <v>1022</v>
      </c>
      <c r="C378" s="6" t="s">
        <v>740</v>
      </c>
      <c r="D378" s="5" t="s">
        <v>2128</v>
      </c>
      <c r="E378" s="8">
        <v>210000957006</v>
      </c>
      <c r="F378" s="6" t="s">
        <v>741</v>
      </c>
      <c r="G378" s="5" t="s">
        <v>2716</v>
      </c>
      <c r="H378" s="24" t="str">
        <f>VLOOKUP(F378,'Direct Energy Data'!A:E,5,FALSE)</f>
        <v>44102-5444</v>
      </c>
      <c r="I378" s="24" t="s">
        <v>2302</v>
      </c>
      <c r="J378" s="25" t="s">
        <v>2130</v>
      </c>
      <c r="K378" s="26" t="s">
        <v>1073</v>
      </c>
      <c r="L378" s="33" t="s">
        <v>1074</v>
      </c>
      <c r="M378" s="5" t="s">
        <v>2129</v>
      </c>
      <c r="N378" s="5"/>
      <c r="O378" s="5" t="s">
        <v>1075</v>
      </c>
      <c r="P378" s="5" t="s">
        <v>1037</v>
      </c>
      <c r="Q378" s="24" t="s">
        <v>1033</v>
      </c>
      <c r="R378" s="7">
        <f>VLOOKUP(C378,'Internal Data'!A:G,4,FALSE)</f>
        <v>52</v>
      </c>
      <c r="S378" s="7" t="str">
        <f>VLOOKUP(C378,'Internal Data'!A:G,5,FALSE)</f>
        <v>001</v>
      </c>
      <c r="T378" s="7">
        <f>VLOOKUP(C378,'Internal Data'!A:G,6,FALSE)</f>
        <v>2002</v>
      </c>
      <c r="U378" s="94">
        <f>VLOOKUP(C378,'Internal Data'!A:G,7,FALSE)</f>
        <v>44</v>
      </c>
      <c r="V378" s="92" t="str">
        <f>VLOOKUP(C378,'Direct Energy Data'!B:F,5,FALSE)</f>
        <v>CE-GSD</v>
      </c>
      <c r="W378" s="47" t="str">
        <f>VLOOKUP(V378,'EnergyCAP Data'!K:L,2,FALSE)</f>
        <v>CE Gen Sec DS</v>
      </c>
      <c r="X378" s="48">
        <f>VLOOKUP(F378,'Direct Energy Data'!A:C,3,FALSE)</f>
        <v>64.240000000000009</v>
      </c>
      <c r="Y378" s="48">
        <f>VLOOKUP(C378,'EnergyCAP Data'!A:B,2,FALSE)</f>
        <v>72</v>
      </c>
      <c r="Z378" s="48">
        <f>VLOOKUP(C378,'EnergyCAP Data'!N:O,2,FALSE)</f>
        <v>5</v>
      </c>
      <c r="AA378" s="39"/>
      <c r="AB378" s="39"/>
      <c r="AC378" s="40"/>
      <c r="AD378" s="49">
        <f t="shared" si="13"/>
        <v>1.6438356164383563E-3</v>
      </c>
    </row>
    <row r="379" spans="1:30" x14ac:dyDescent="0.35">
      <c r="A379" s="7">
        <f t="shared" si="14"/>
        <v>1</v>
      </c>
      <c r="B379" s="5" t="s">
        <v>1022</v>
      </c>
      <c r="C379" s="6" t="s">
        <v>742</v>
      </c>
      <c r="D379" s="5" t="s">
        <v>2131</v>
      </c>
      <c r="E379" s="8">
        <v>210000957006</v>
      </c>
      <c r="F379" s="6" t="s">
        <v>743</v>
      </c>
      <c r="G379" s="5" t="s">
        <v>2717</v>
      </c>
      <c r="H379" s="24">
        <f>VLOOKUP(F379,'Direct Energy Data'!A:E,5,FALSE)</f>
        <v>44125</v>
      </c>
      <c r="I379" s="24" t="s">
        <v>2302</v>
      </c>
      <c r="J379" s="25" t="s">
        <v>2133</v>
      </c>
      <c r="K379" s="26" t="s">
        <v>1073</v>
      </c>
      <c r="L379" s="33" t="s">
        <v>1074</v>
      </c>
      <c r="M379" s="5" t="s">
        <v>2132</v>
      </c>
      <c r="N379" s="5"/>
      <c r="O379" s="5" t="s">
        <v>1075</v>
      </c>
      <c r="P379" s="5" t="s">
        <v>1037</v>
      </c>
      <c r="Q379" s="24" t="s">
        <v>1033</v>
      </c>
      <c r="R379" s="7">
        <f>VLOOKUP(C379,'Internal Data'!A:G,4,FALSE)</f>
        <v>52</v>
      </c>
      <c r="S379" s="7" t="str">
        <f>VLOOKUP(C379,'Internal Data'!A:G,5,FALSE)</f>
        <v>001</v>
      </c>
      <c r="T379" s="7">
        <f>VLOOKUP(C379,'Internal Data'!A:G,6,FALSE)</f>
        <v>2002</v>
      </c>
      <c r="U379" s="94">
        <f>VLOOKUP(C379,'Internal Data'!A:G,7,FALSE)</f>
        <v>44</v>
      </c>
      <c r="V379" s="92" t="str">
        <f>VLOOKUP(C379,'Direct Energy Data'!B:F,5,FALSE)</f>
        <v>CE-GSD</v>
      </c>
      <c r="W379" s="47" t="str">
        <f>VLOOKUP(V379,'EnergyCAP Data'!K:L,2,FALSE)</f>
        <v>CE Gen Sec DS</v>
      </c>
      <c r="X379" s="48">
        <f>VLOOKUP(F379,'Direct Energy Data'!A:C,3,FALSE)</f>
        <v>64.240000000000009</v>
      </c>
      <c r="Y379" s="48">
        <f>VLOOKUP(C379,'EnergyCAP Data'!A:B,2,FALSE)</f>
        <v>72</v>
      </c>
      <c r="Z379" s="48">
        <f>VLOOKUP(C379,'EnergyCAP Data'!N:O,2,FALSE)</f>
        <v>5</v>
      </c>
      <c r="AA379" s="39"/>
      <c r="AB379" s="39"/>
      <c r="AC379" s="40"/>
      <c r="AD379" s="49">
        <f t="shared" si="13"/>
        <v>1.6438356164383563E-3</v>
      </c>
    </row>
    <row r="380" spans="1:30" x14ac:dyDescent="0.35">
      <c r="A380" s="7">
        <f t="shared" si="14"/>
        <v>1</v>
      </c>
      <c r="B380" s="5" t="s">
        <v>1022</v>
      </c>
      <c r="C380" s="6" t="s">
        <v>744</v>
      </c>
      <c r="D380" s="5" t="s">
        <v>2134</v>
      </c>
      <c r="E380" s="8">
        <v>210000957006</v>
      </c>
      <c r="F380" s="6" t="s">
        <v>745</v>
      </c>
      <c r="G380" s="5" t="s">
        <v>2718</v>
      </c>
      <c r="H380" s="24">
        <f>VLOOKUP(F380,'Direct Energy Data'!A:E,5,FALSE)</f>
        <v>44122</v>
      </c>
      <c r="I380" s="24" t="s">
        <v>2302</v>
      </c>
      <c r="J380" s="25" t="s">
        <v>2136</v>
      </c>
      <c r="K380" s="26" t="s">
        <v>1073</v>
      </c>
      <c r="L380" s="33" t="s">
        <v>1074</v>
      </c>
      <c r="M380" s="5" t="s">
        <v>2135</v>
      </c>
      <c r="N380" s="5"/>
      <c r="O380" s="5" t="s">
        <v>1075</v>
      </c>
      <c r="P380" s="5" t="s">
        <v>1037</v>
      </c>
      <c r="Q380" s="24" t="s">
        <v>1033</v>
      </c>
      <c r="R380" s="7">
        <f>VLOOKUP(C380,'Internal Data'!A:G,4,FALSE)</f>
        <v>52</v>
      </c>
      <c r="S380" s="7" t="str">
        <f>VLOOKUP(C380,'Internal Data'!A:G,5,FALSE)</f>
        <v>001</v>
      </c>
      <c r="T380" s="7">
        <f>VLOOKUP(C380,'Internal Data'!A:G,6,FALSE)</f>
        <v>2002</v>
      </c>
      <c r="U380" s="94">
        <f>VLOOKUP(C380,'Internal Data'!A:G,7,FALSE)</f>
        <v>44</v>
      </c>
      <c r="V380" s="92" t="str">
        <f>VLOOKUP(C380,'Direct Energy Data'!B:F,5,FALSE)</f>
        <v>CE-GSD</v>
      </c>
      <c r="W380" s="47" t="str">
        <f>VLOOKUP(V380,'EnergyCAP Data'!K:L,2,FALSE)</f>
        <v>CE Gen Sec DS</v>
      </c>
      <c r="X380" s="48">
        <f>VLOOKUP(F380,'Direct Energy Data'!A:C,3,FALSE)</f>
        <v>64.240000000000009</v>
      </c>
      <c r="Y380" s="48">
        <f>VLOOKUP(C380,'EnergyCAP Data'!A:B,2,FALSE)</f>
        <v>72</v>
      </c>
      <c r="Z380" s="48">
        <f>VLOOKUP(C380,'EnergyCAP Data'!N:O,2,FALSE)</f>
        <v>5</v>
      </c>
      <c r="AA380" s="39"/>
      <c r="AB380" s="39"/>
      <c r="AC380" s="40"/>
      <c r="AD380" s="49">
        <f t="shared" si="13"/>
        <v>1.6438356164383563E-3</v>
      </c>
    </row>
    <row r="381" spans="1:30" x14ac:dyDescent="0.35">
      <c r="A381" s="7">
        <f t="shared" si="14"/>
        <v>1</v>
      </c>
      <c r="B381" s="5" t="s">
        <v>1022</v>
      </c>
      <c r="C381" s="6" t="s">
        <v>746</v>
      </c>
      <c r="D381" s="5" t="s">
        <v>2137</v>
      </c>
      <c r="E381" s="8">
        <v>210000957006</v>
      </c>
      <c r="F381" s="6" t="s">
        <v>747</v>
      </c>
      <c r="G381" s="5" t="s">
        <v>2719</v>
      </c>
      <c r="H381" s="24" t="str">
        <f>VLOOKUP(F381,'Direct Energy Data'!A:E,5,FALSE)</f>
        <v>44144-2435</v>
      </c>
      <c r="I381" s="24" t="s">
        <v>2302</v>
      </c>
      <c r="J381" s="25" t="s">
        <v>2139</v>
      </c>
      <c r="K381" s="26" t="s">
        <v>1073</v>
      </c>
      <c r="L381" s="33" t="s">
        <v>1074</v>
      </c>
      <c r="M381" s="5" t="s">
        <v>2138</v>
      </c>
      <c r="N381" s="5"/>
      <c r="O381" s="5" t="s">
        <v>1075</v>
      </c>
      <c r="P381" s="5" t="s">
        <v>1037</v>
      </c>
      <c r="Q381" s="24" t="s">
        <v>1033</v>
      </c>
      <c r="R381" s="7">
        <f>VLOOKUP(C381,'Internal Data'!A:G,4,FALSE)</f>
        <v>52</v>
      </c>
      <c r="S381" s="7" t="str">
        <f>VLOOKUP(C381,'Internal Data'!A:G,5,FALSE)</f>
        <v>001</v>
      </c>
      <c r="T381" s="7">
        <f>VLOOKUP(C381,'Internal Data'!A:G,6,FALSE)</f>
        <v>2002</v>
      </c>
      <c r="U381" s="94">
        <f>VLOOKUP(C381,'Internal Data'!A:G,7,FALSE)</f>
        <v>44</v>
      </c>
      <c r="V381" s="92" t="str">
        <f>VLOOKUP(C381,'Direct Energy Data'!B:F,5,FALSE)</f>
        <v>CE-GSD</v>
      </c>
      <c r="W381" s="47" t="str">
        <f>VLOOKUP(V381,'EnergyCAP Data'!K:L,2,FALSE)</f>
        <v>CE Gen Sec DS</v>
      </c>
      <c r="X381" s="48">
        <f>VLOOKUP(F381,'Direct Energy Data'!A:C,3,FALSE)</f>
        <v>64.240000000000009</v>
      </c>
      <c r="Y381" s="48">
        <f>VLOOKUP(C381,'EnergyCAP Data'!A:B,2,FALSE)</f>
        <v>72</v>
      </c>
      <c r="Z381" s="48">
        <f>VLOOKUP(C381,'EnergyCAP Data'!N:O,2,FALSE)</f>
        <v>5</v>
      </c>
      <c r="AA381" s="39"/>
      <c r="AB381" s="39"/>
      <c r="AC381" s="40"/>
      <c r="AD381" s="49">
        <f t="shared" si="13"/>
        <v>1.6438356164383563E-3</v>
      </c>
    </row>
    <row r="382" spans="1:30" x14ac:dyDescent="0.35">
      <c r="A382" s="7">
        <f t="shared" si="14"/>
        <v>1</v>
      </c>
      <c r="B382" s="5" t="s">
        <v>1022</v>
      </c>
      <c r="C382" s="6" t="s">
        <v>748</v>
      </c>
      <c r="D382" s="5" t="s">
        <v>2140</v>
      </c>
      <c r="E382" s="8">
        <v>210000957006</v>
      </c>
      <c r="F382" s="6" t="s">
        <v>749</v>
      </c>
      <c r="G382" s="5" t="s">
        <v>2720</v>
      </c>
      <c r="H382" s="24">
        <f>VLOOKUP(F382,'Direct Energy Data'!A:E,5,FALSE)</f>
        <v>44128</v>
      </c>
      <c r="I382" s="24" t="s">
        <v>2302</v>
      </c>
      <c r="J382" s="25" t="s">
        <v>2142</v>
      </c>
      <c r="K382" s="26" t="s">
        <v>1073</v>
      </c>
      <c r="L382" s="33" t="s">
        <v>1074</v>
      </c>
      <c r="M382" s="5" t="s">
        <v>2141</v>
      </c>
      <c r="N382" s="5"/>
      <c r="O382" s="5" t="s">
        <v>1075</v>
      </c>
      <c r="P382" s="5" t="s">
        <v>1037</v>
      </c>
      <c r="Q382" s="24" t="s">
        <v>1033</v>
      </c>
      <c r="R382" s="7">
        <f>VLOOKUP(C382,'Internal Data'!A:G,4,FALSE)</f>
        <v>52</v>
      </c>
      <c r="S382" s="7" t="str">
        <f>VLOOKUP(C382,'Internal Data'!A:G,5,FALSE)</f>
        <v>001</v>
      </c>
      <c r="T382" s="7">
        <f>VLOOKUP(C382,'Internal Data'!A:G,6,FALSE)</f>
        <v>2002</v>
      </c>
      <c r="U382" s="94">
        <f>VLOOKUP(C382,'Internal Data'!A:G,7,FALSE)</f>
        <v>44</v>
      </c>
      <c r="V382" s="92" t="str">
        <f>VLOOKUP(C382,'Direct Energy Data'!B:F,5,FALSE)</f>
        <v>CE-GSD</v>
      </c>
      <c r="W382" s="47" t="str">
        <f>VLOOKUP(V382,'EnergyCAP Data'!K:L,2,FALSE)</f>
        <v>CE Gen Sec DS</v>
      </c>
      <c r="X382" s="48">
        <f>VLOOKUP(F382,'Direct Energy Data'!A:C,3,FALSE)</f>
        <v>64.240000000000009</v>
      </c>
      <c r="Y382" s="48">
        <f>VLOOKUP(C382,'EnergyCAP Data'!A:B,2,FALSE)</f>
        <v>72</v>
      </c>
      <c r="Z382" s="48">
        <f>VLOOKUP(C382,'EnergyCAP Data'!N:O,2,FALSE)</f>
        <v>5</v>
      </c>
      <c r="AA382" s="39"/>
      <c r="AB382" s="39"/>
      <c r="AC382" s="40"/>
      <c r="AD382" s="49">
        <f t="shared" si="13"/>
        <v>1.6438356164383563E-3</v>
      </c>
    </row>
    <row r="383" spans="1:30" x14ac:dyDescent="0.35">
      <c r="A383" s="7">
        <f t="shared" si="14"/>
        <v>1</v>
      </c>
      <c r="B383" s="5" t="s">
        <v>1022</v>
      </c>
      <c r="C383" s="6" t="s">
        <v>750</v>
      </c>
      <c r="D383" s="5" t="s">
        <v>2143</v>
      </c>
      <c r="E383" s="8">
        <v>210000957006</v>
      </c>
      <c r="F383" s="6" t="s">
        <v>751</v>
      </c>
      <c r="G383" s="5" t="s">
        <v>2721</v>
      </c>
      <c r="H383" s="24">
        <f>VLOOKUP(F383,'Direct Energy Data'!A:E,5,FALSE)</f>
        <v>44146</v>
      </c>
      <c r="I383" s="24" t="s">
        <v>2302</v>
      </c>
      <c r="J383" s="25" t="s">
        <v>2145</v>
      </c>
      <c r="K383" s="26" t="s">
        <v>1073</v>
      </c>
      <c r="L383" s="33" t="s">
        <v>1074</v>
      </c>
      <c r="M383" s="5" t="s">
        <v>2144</v>
      </c>
      <c r="N383" s="5"/>
      <c r="O383" s="5" t="s">
        <v>1075</v>
      </c>
      <c r="P383" s="5" t="s">
        <v>1037</v>
      </c>
      <c r="Q383" s="24" t="s">
        <v>1033</v>
      </c>
      <c r="R383" s="7">
        <f>VLOOKUP(C383,'Internal Data'!A:G,4,FALSE)</f>
        <v>52</v>
      </c>
      <c r="S383" s="7" t="str">
        <f>VLOOKUP(C383,'Internal Data'!A:G,5,FALSE)</f>
        <v>001</v>
      </c>
      <c r="T383" s="7">
        <f>VLOOKUP(C383,'Internal Data'!A:G,6,FALSE)</f>
        <v>2002</v>
      </c>
      <c r="U383" s="94">
        <f>VLOOKUP(C383,'Internal Data'!A:G,7,FALSE)</f>
        <v>44</v>
      </c>
      <c r="V383" s="92" t="str">
        <f>VLOOKUP(C383,'Direct Energy Data'!B:F,5,FALSE)</f>
        <v>CE-GSD</v>
      </c>
      <c r="W383" s="47" t="str">
        <f>VLOOKUP(V383,'EnergyCAP Data'!K:L,2,FALSE)</f>
        <v>CE Gen Sec DS</v>
      </c>
      <c r="X383" s="48">
        <f>VLOOKUP(F383,'Direct Energy Data'!A:C,3,FALSE)</f>
        <v>64.240000000000009</v>
      </c>
      <c r="Y383" s="48">
        <f>VLOOKUP(C383,'EnergyCAP Data'!A:B,2,FALSE)</f>
        <v>72</v>
      </c>
      <c r="Z383" s="48">
        <f>VLOOKUP(C383,'EnergyCAP Data'!N:O,2,FALSE)</f>
        <v>5</v>
      </c>
      <c r="AA383" s="39"/>
      <c r="AB383" s="39"/>
      <c r="AC383" s="40"/>
      <c r="AD383" s="49">
        <f t="shared" ref="AD383:AD436" si="15">Y383/(8760*Z383)</f>
        <v>1.6438356164383563E-3</v>
      </c>
    </row>
    <row r="384" spans="1:30" x14ac:dyDescent="0.35">
      <c r="A384" s="7">
        <f t="shared" si="14"/>
        <v>1</v>
      </c>
      <c r="B384" s="5" t="s">
        <v>1022</v>
      </c>
      <c r="C384" s="6" t="s">
        <v>752</v>
      </c>
      <c r="D384" s="5" t="s">
        <v>2146</v>
      </c>
      <c r="E384" s="8">
        <v>210000957006</v>
      </c>
      <c r="F384" s="6" t="s">
        <v>753</v>
      </c>
      <c r="G384" s="5" t="s">
        <v>2722</v>
      </c>
      <c r="H384" s="24">
        <f>VLOOKUP(F384,'Direct Energy Data'!A:E,5,FALSE)</f>
        <v>44126</v>
      </c>
      <c r="I384" s="24" t="s">
        <v>2302</v>
      </c>
      <c r="J384" s="25" t="s">
        <v>2148</v>
      </c>
      <c r="K384" s="26" t="s">
        <v>1073</v>
      </c>
      <c r="L384" s="33" t="s">
        <v>1074</v>
      </c>
      <c r="M384" s="5" t="s">
        <v>2147</v>
      </c>
      <c r="N384" s="5"/>
      <c r="O384" s="5" t="s">
        <v>1075</v>
      </c>
      <c r="P384" s="5" t="s">
        <v>1037</v>
      </c>
      <c r="Q384" s="24" t="s">
        <v>1033</v>
      </c>
      <c r="R384" s="7">
        <f>VLOOKUP(C384,'Internal Data'!A:G,4,FALSE)</f>
        <v>52</v>
      </c>
      <c r="S384" s="7" t="str">
        <f>VLOOKUP(C384,'Internal Data'!A:G,5,FALSE)</f>
        <v>001</v>
      </c>
      <c r="T384" s="7">
        <f>VLOOKUP(C384,'Internal Data'!A:G,6,FALSE)</f>
        <v>2002</v>
      </c>
      <c r="U384" s="94">
        <f>VLOOKUP(C384,'Internal Data'!A:G,7,FALSE)</f>
        <v>44</v>
      </c>
      <c r="V384" s="92" t="str">
        <f>VLOOKUP(C384,'Direct Energy Data'!B:F,5,FALSE)</f>
        <v>CE-GSD</v>
      </c>
      <c r="W384" s="47" t="str">
        <f>VLOOKUP(V384,'EnergyCAP Data'!K:L,2,FALSE)</f>
        <v>CE Gen Sec DS</v>
      </c>
      <c r="X384" s="48">
        <f>VLOOKUP(F384,'Direct Energy Data'!A:C,3,FALSE)</f>
        <v>64.240000000000009</v>
      </c>
      <c r="Y384" s="48">
        <f>VLOOKUP(C384,'EnergyCAP Data'!A:B,2,FALSE)</f>
        <v>72</v>
      </c>
      <c r="Z384" s="48">
        <f>VLOOKUP(C384,'EnergyCAP Data'!N:O,2,FALSE)</f>
        <v>5</v>
      </c>
      <c r="AA384" s="39"/>
      <c r="AB384" s="39"/>
      <c r="AC384" s="40"/>
      <c r="AD384" s="49">
        <f t="shared" si="15"/>
        <v>1.6438356164383563E-3</v>
      </c>
    </row>
    <row r="385" spans="1:30" x14ac:dyDescent="0.35">
      <c r="A385" s="7">
        <f t="shared" si="14"/>
        <v>1</v>
      </c>
      <c r="B385" s="5" t="s">
        <v>1022</v>
      </c>
      <c r="C385" s="6" t="s">
        <v>754</v>
      </c>
      <c r="D385" s="5" t="s">
        <v>2149</v>
      </c>
      <c r="E385" s="8">
        <v>210000957006</v>
      </c>
      <c r="F385" s="6" t="s">
        <v>755</v>
      </c>
      <c r="G385" s="5" t="s">
        <v>2723</v>
      </c>
      <c r="H385" s="24">
        <f>VLOOKUP(F385,'Direct Energy Data'!A:E,5,FALSE)</f>
        <v>44017</v>
      </c>
      <c r="I385" s="24" t="s">
        <v>2302</v>
      </c>
      <c r="J385" s="25" t="s">
        <v>2151</v>
      </c>
      <c r="K385" s="26" t="s">
        <v>1073</v>
      </c>
      <c r="L385" s="33" t="s">
        <v>1074</v>
      </c>
      <c r="M385" s="5" t="s">
        <v>2150</v>
      </c>
      <c r="N385" s="5"/>
      <c r="O385" s="5" t="s">
        <v>1075</v>
      </c>
      <c r="P385" s="5" t="s">
        <v>1037</v>
      </c>
      <c r="Q385" s="24" t="s">
        <v>1033</v>
      </c>
      <c r="R385" s="7">
        <f>VLOOKUP(C385,'Internal Data'!A:G,4,FALSE)</f>
        <v>52</v>
      </c>
      <c r="S385" s="7" t="str">
        <f>VLOOKUP(C385,'Internal Data'!A:G,5,FALSE)</f>
        <v>001</v>
      </c>
      <c r="T385" s="7">
        <f>VLOOKUP(C385,'Internal Data'!A:G,6,FALSE)</f>
        <v>2002</v>
      </c>
      <c r="U385" s="94">
        <f>VLOOKUP(C385,'Internal Data'!A:G,7,FALSE)</f>
        <v>44</v>
      </c>
      <c r="V385" s="92" t="str">
        <f>VLOOKUP(C385,'Direct Energy Data'!B:F,5,FALSE)</f>
        <v>CE-GSD</v>
      </c>
      <c r="W385" s="47" t="str">
        <f>VLOOKUP(V385,'EnergyCAP Data'!K:L,2,FALSE)</f>
        <v>CE Gen Sec DS</v>
      </c>
      <c r="X385" s="48">
        <f>VLOOKUP(F385,'Direct Energy Data'!A:C,3,FALSE)</f>
        <v>70.080000000000013</v>
      </c>
      <c r="Y385" s="48">
        <f>VLOOKUP(C385,'EnergyCAP Data'!A:B,2,FALSE)</f>
        <v>72</v>
      </c>
      <c r="Z385" s="48">
        <f>VLOOKUP(C385,'EnergyCAP Data'!N:O,2,FALSE)</f>
        <v>5</v>
      </c>
      <c r="AA385" s="39"/>
      <c r="AB385" s="39"/>
      <c r="AC385" s="40"/>
      <c r="AD385" s="49">
        <f t="shared" si="15"/>
        <v>1.6438356164383563E-3</v>
      </c>
    </row>
    <row r="386" spans="1:30" x14ac:dyDescent="0.35">
      <c r="A386" s="7">
        <f t="shared" si="14"/>
        <v>1</v>
      </c>
      <c r="B386" s="5" t="s">
        <v>1022</v>
      </c>
      <c r="C386" s="6" t="s">
        <v>756</v>
      </c>
      <c r="D386" s="5" t="s">
        <v>2152</v>
      </c>
      <c r="E386" s="8">
        <v>210000954003</v>
      </c>
      <c r="F386" s="6" t="s">
        <v>757</v>
      </c>
      <c r="G386" s="5" t="s">
        <v>2724</v>
      </c>
      <c r="H386" s="24" t="str">
        <f>VLOOKUP(F386,'Direct Energy Data'!A:E,5,FALSE)</f>
        <v>44120-2237</v>
      </c>
      <c r="I386" s="24" t="s">
        <v>2302</v>
      </c>
      <c r="J386" s="25" t="s">
        <v>2154</v>
      </c>
      <c r="K386" s="26" t="s">
        <v>1073</v>
      </c>
      <c r="L386" s="33" t="s">
        <v>1074</v>
      </c>
      <c r="M386" s="5" t="s">
        <v>2153</v>
      </c>
      <c r="N386" s="5"/>
      <c r="O386" s="5" t="s">
        <v>1075</v>
      </c>
      <c r="P386" s="5" t="s">
        <v>1037</v>
      </c>
      <c r="Q386" s="24" t="s">
        <v>1033</v>
      </c>
      <c r="R386" s="7">
        <f>VLOOKUP(C386,'Internal Data'!A:G,4,FALSE)</f>
        <v>52</v>
      </c>
      <c r="S386" s="7" t="str">
        <f>VLOOKUP(C386,'Internal Data'!A:G,5,FALSE)</f>
        <v>001</v>
      </c>
      <c r="T386" s="7">
        <f>VLOOKUP(C386,'Internal Data'!A:G,6,FALSE)</f>
        <v>2002</v>
      </c>
      <c r="U386" s="94">
        <f>VLOOKUP(C386,'Internal Data'!A:G,7,FALSE)</f>
        <v>44</v>
      </c>
      <c r="V386" s="92" t="str">
        <f>VLOOKUP(C386,'Direct Energy Data'!B:F,5,FALSE)</f>
        <v>CE-GSD</v>
      </c>
      <c r="W386" s="47" t="str">
        <f>VLOOKUP(V386,'EnergyCAP Data'!K:L,2,FALSE)</f>
        <v>CE Gen Sec DS</v>
      </c>
      <c r="X386" s="48">
        <f>VLOOKUP(F386,'Direct Energy Data'!A:C,3,FALSE)</f>
        <v>81.760000000000019</v>
      </c>
      <c r="Y386" s="48">
        <f>VLOOKUP(C386,'EnergyCAP Data'!A:B,2,FALSE)</f>
        <v>72</v>
      </c>
      <c r="Z386" s="48">
        <f>VLOOKUP(C386,'EnergyCAP Data'!N:O,2,FALSE)</f>
        <v>5</v>
      </c>
      <c r="AA386" s="39"/>
      <c r="AB386" s="39"/>
      <c r="AC386" s="40"/>
      <c r="AD386" s="49">
        <f t="shared" si="15"/>
        <v>1.6438356164383563E-3</v>
      </c>
    </row>
    <row r="387" spans="1:30" x14ac:dyDescent="0.35">
      <c r="A387" s="7">
        <f t="shared" ref="A387:A437" si="16">COUNTIF(C:C,C387)</f>
        <v>1</v>
      </c>
      <c r="B387" s="5" t="s">
        <v>1022</v>
      </c>
      <c r="C387" s="6" t="s">
        <v>758</v>
      </c>
      <c r="D387" s="5" t="s">
        <v>2155</v>
      </c>
      <c r="E387" s="8">
        <v>210000954003</v>
      </c>
      <c r="F387" s="6" t="s">
        <v>759</v>
      </c>
      <c r="G387" s="5" t="s">
        <v>2725</v>
      </c>
      <c r="H387" s="24" t="str">
        <f>VLOOKUP(F387,'Direct Energy Data'!A:E,5,FALSE)</f>
        <v>44121-2617</v>
      </c>
      <c r="I387" s="24" t="s">
        <v>2302</v>
      </c>
      <c r="J387" s="25" t="s">
        <v>2157</v>
      </c>
      <c r="K387" s="26" t="s">
        <v>1073</v>
      </c>
      <c r="L387" s="33" t="s">
        <v>1074</v>
      </c>
      <c r="M387" s="5" t="s">
        <v>2156</v>
      </c>
      <c r="N387" s="5"/>
      <c r="O387" s="5" t="s">
        <v>1075</v>
      </c>
      <c r="P387" s="5" t="s">
        <v>1037</v>
      </c>
      <c r="Q387" s="24" t="s">
        <v>1033</v>
      </c>
      <c r="R387" s="7">
        <f>VLOOKUP(C387,'Internal Data'!A:G,4,FALSE)</f>
        <v>52</v>
      </c>
      <c r="S387" s="7" t="str">
        <f>VLOOKUP(C387,'Internal Data'!A:G,5,FALSE)</f>
        <v>001</v>
      </c>
      <c r="T387" s="7">
        <f>VLOOKUP(C387,'Internal Data'!A:G,6,FALSE)</f>
        <v>2002</v>
      </c>
      <c r="U387" s="94">
        <f>VLOOKUP(C387,'Internal Data'!A:G,7,FALSE)</f>
        <v>44</v>
      </c>
      <c r="V387" s="92" t="str">
        <f>VLOOKUP(C387,'Direct Energy Data'!B:F,5,FALSE)</f>
        <v>CE-GSD</v>
      </c>
      <c r="W387" s="47" t="str">
        <f>VLOOKUP(V387,'EnergyCAP Data'!K:L,2,FALSE)</f>
        <v>CE Gen Sec DS</v>
      </c>
      <c r="X387" s="48">
        <f>VLOOKUP(F387,'Direct Energy Data'!A:C,3,FALSE)</f>
        <v>75.920000000000016</v>
      </c>
      <c r="Y387" s="48">
        <f>VLOOKUP(C387,'EnergyCAP Data'!A:B,2,FALSE)</f>
        <v>72</v>
      </c>
      <c r="Z387" s="48">
        <f>VLOOKUP(C387,'EnergyCAP Data'!N:O,2,FALSE)</f>
        <v>5</v>
      </c>
      <c r="AA387" s="39"/>
      <c r="AB387" s="39"/>
      <c r="AC387" s="40"/>
      <c r="AD387" s="49">
        <f t="shared" si="15"/>
        <v>1.6438356164383563E-3</v>
      </c>
    </row>
    <row r="388" spans="1:30" x14ac:dyDescent="0.35">
      <c r="A388" s="7">
        <f t="shared" si="16"/>
        <v>1</v>
      </c>
      <c r="B388" s="5" t="s">
        <v>1022</v>
      </c>
      <c r="C388" s="6" t="s">
        <v>768</v>
      </c>
      <c r="D388" s="5" t="s">
        <v>2158</v>
      </c>
      <c r="E388" s="8">
        <v>210000957006</v>
      </c>
      <c r="F388" s="6" t="s">
        <v>769</v>
      </c>
      <c r="G388" s="5" t="s">
        <v>2726</v>
      </c>
      <c r="H388" s="24" t="str">
        <f>VLOOKUP(F388,'Direct Energy Data'!A:E,5,FALSE)</f>
        <v>44124-2850</v>
      </c>
      <c r="I388" s="24" t="s">
        <v>2302</v>
      </c>
      <c r="J388" s="25" t="s">
        <v>2160</v>
      </c>
      <c r="K388" s="26" t="s">
        <v>1073</v>
      </c>
      <c r="L388" s="33" t="s">
        <v>1074</v>
      </c>
      <c r="M388" s="5" t="s">
        <v>2159</v>
      </c>
      <c r="N388" s="5"/>
      <c r="O388" s="5" t="s">
        <v>1075</v>
      </c>
      <c r="P388" s="5" t="s">
        <v>1037</v>
      </c>
      <c r="Q388" s="24" t="s">
        <v>1033</v>
      </c>
      <c r="R388" s="7">
        <f>VLOOKUP(C388,'Internal Data'!A:G,4,FALSE)</f>
        <v>52</v>
      </c>
      <c r="S388" s="7" t="str">
        <f>VLOOKUP(C388,'Internal Data'!A:G,5,FALSE)</f>
        <v>001</v>
      </c>
      <c r="T388" s="7">
        <f>VLOOKUP(C388,'Internal Data'!A:G,6,FALSE)</f>
        <v>2002</v>
      </c>
      <c r="U388" s="94">
        <f>VLOOKUP(C388,'Internal Data'!A:G,7,FALSE)</f>
        <v>44</v>
      </c>
      <c r="V388" s="92" t="str">
        <f>VLOOKUP(C388,'Direct Energy Data'!B:F,5,FALSE)</f>
        <v>CE-GSD</v>
      </c>
      <c r="W388" s="47" t="str">
        <f>VLOOKUP(V388,'EnergyCAP Data'!K:L,2,FALSE)</f>
        <v>CE Gen Sec DS</v>
      </c>
      <c r="X388" s="48">
        <f>VLOOKUP(F388,'Direct Energy Data'!A:C,3,FALSE)</f>
        <v>64.240000000000009</v>
      </c>
      <c r="Y388" s="48">
        <f>VLOOKUP(C388,'EnergyCAP Data'!A:B,2,FALSE)</f>
        <v>72</v>
      </c>
      <c r="Z388" s="48">
        <f>VLOOKUP(C388,'EnergyCAP Data'!N:O,2,FALSE)</f>
        <v>5</v>
      </c>
      <c r="AA388" s="39"/>
      <c r="AB388" s="39"/>
      <c r="AC388" s="40"/>
      <c r="AD388" s="49">
        <f t="shared" si="15"/>
        <v>1.6438356164383563E-3</v>
      </c>
    </row>
    <row r="389" spans="1:30" x14ac:dyDescent="0.35">
      <c r="A389" s="7">
        <f t="shared" si="16"/>
        <v>1</v>
      </c>
      <c r="B389" s="5" t="s">
        <v>1022</v>
      </c>
      <c r="C389" s="6" t="s">
        <v>770</v>
      </c>
      <c r="D389" s="5" t="s">
        <v>2161</v>
      </c>
      <c r="E389" s="8">
        <v>210000957006</v>
      </c>
      <c r="F389" s="6" t="s">
        <v>771</v>
      </c>
      <c r="G389" s="5" t="s">
        <v>2727</v>
      </c>
      <c r="H389" s="24">
        <f>VLOOKUP(F389,'Direct Energy Data'!A:E,5,FALSE)</f>
        <v>44146</v>
      </c>
      <c r="I389" s="24" t="s">
        <v>2302</v>
      </c>
      <c r="J389" s="25" t="s">
        <v>2163</v>
      </c>
      <c r="K389" s="26" t="s">
        <v>1073</v>
      </c>
      <c r="L389" s="33" t="s">
        <v>1074</v>
      </c>
      <c r="M389" s="5" t="s">
        <v>2162</v>
      </c>
      <c r="N389" s="5"/>
      <c r="O389" s="5" t="s">
        <v>1075</v>
      </c>
      <c r="P389" s="5" t="s">
        <v>1037</v>
      </c>
      <c r="Q389" s="24" t="s">
        <v>1033</v>
      </c>
      <c r="R389" s="7">
        <f>VLOOKUP(C389,'Internal Data'!A:G,4,FALSE)</f>
        <v>52</v>
      </c>
      <c r="S389" s="7" t="str">
        <f>VLOOKUP(C389,'Internal Data'!A:G,5,FALSE)</f>
        <v>001</v>
      </c>
      <c r="T389" s="7">
        <f>VLOOKUP(C389,'Internal Data'!A:G,6,FALSE)</f>
        <v>2002</v>
      </c>
      <c r="U389" s="94">
        <f>VLOOKUP(C389,'Internal Data'!A:G,7,FALSE)</f>
        <v>44</v>
      </c>
      <c r="V389" s="92" t="str">
        <f>VLOOKUP(C389,'Direct Energy Data'!B:F,5,FALSE)</f>
        <v>CE-GSD</v>
      </c>
      <c r="W389" s="47" t="str">
        <f>VLOOKUP(V389,'EnergyCAP Data'!K:L,2,FALSE)</f>
        <v>CE Gen Sec DS</v>
      </c>
      <c r="X389" s="48">
        <f>VLOOKUP(F389,'Direct Energy Data'!A:C,3,FALSE)</f>
        <v>64.240000000000009</v>
      </c>
      <c r="Y389" s="48">
        <f>VLOOKUP(C389,'EnergyCAP Data'!A:B,2,FALSE)</f>
        <v>72</v>
      </c>
      <c r="Z389" s="48">
        <f>VLOOKUP(C389,'EnergyCAP Data'!N:O,2,FALSE)</f>
        <v>5</v>
      </c>
      <c r="AA389" s="39"/>
      <c r="AB389" s="39"/>
      <c r="AC389" s="40"/>
      <c r="AD389" s="49">
        <f t="shared" si="15"/>
        <v>1.6438356164383563E-3</v>
      </c>
    </row>
    <row r="390" spans="1:30" x14ac:dyDescent="0.35">
      <c r="A390" s="7">
        <f t="shared" si="16"/>
        <v>1</v>
      </c>
      <c r="B390" s="5" t="s">
        <v>1022</v>
      </c>
      <c r="C390" s="6" t="s">
        <v>772</v>
      </c>
      <c r="D390" s="5" t="s">
        <v>2164</v>
      </c>
      <c r="E390" s="8">
        <v>210000957006</v>
      </c>
      <c r="F390" s="6" t="s">
        <v>773</v>
      </c>
      <c r="G390" s="5" t="s">
        <v>2728</v>
      </c>
      <c r="H390" s="24" t="str">
        <f>VLOOKUP(F390,'Direct Energy Data'!A:E,5,FALSE)</f>
        <v>44124-4116</v>
      </c>
      <c r="I390" s="24" t="s">
        <v>2302</v>
      </c>
      <c r="J390" s="25" t="s">
        <v>2166</v>
      </c>
      <c r="K390" s="26" t="s">
        <v>1073</v>
      </c>
      <c r="L390" s="33" t="s">
        <v>1074</v>
      </c>
      <c r="M390" s="5" t="s">
        <v>2165</v>
      </c>
      <c r="N390" s="5"/>
      <c r="O390" s="5" t="s">
        <v>1075</v>
      </c>
      <c r="P390" s="5" t="s">
        <v>1037</v>
      </c>
      <c r="Q390" s="24" t="s">
        <v>1033</v>
      </c>
      <c r="R390" s="7">
        <f>VLOOKUP(C390,'Internal Data'!A:G,4,FALSE)</f>
        <v>52</v>
      </c>
      <c r="S390" s="7" t="str">
        <f>VLOOKUP(C390,'Internal Data'!A:G,5,FALSE)</f>
        <v>001</v>
      </c>
      <c r="T390" s="7">
        <f>VLOOKUP(C390,'Internal Data'!A:G,6,FALSE)</f>
        <v>2002</v>
      </c>
      <c r="U390" s="94">
        <f>VLOOKUP(C390,'Internal Data'!A:G,7,FALSE)</f>
        <v>44</v>
      </c>
      <c r="V390" s="92" t="str">
        <f>VLOOKUP(C390,'Direct Energy Data'!B:F,5,FALSE)</f>
        <v>CE-GSD</v>
      </c>
      <c r="W390" s="47" t="str">
        <f>VLOOKUP(V390,'EnergyCAP Data'!K:L,2,FALSE)</f>
        <v>CE Gen Sec DS</v>
      </c>
      <c r="X390" s="48">
        <f>VLOOKUP(F390,'Direct Energy Data'!A:C,3,FALSE)</f>
        <v>64.240000000000009</v>
      </c>
      <c r="Y390" s="48">
        <f>VLOOKUP(C390,'EnergyCAP Data'!A:B,2,FALSE)</f>
        <v>72</v>
      </c>
      <c r="Z390" s="48">
        <f>VLOOKUP(C390,'EnergyCAP Data'!N:O,2,FALSE)</f>
        <v>5</v>
      </c>
      <c r="AA390" s="39"/>
      <c r="AB390" s="39"/>
      <c r="AC390" s="40"/>
      <c r="AD390" s="49">
        <f t="shared" si="15"/>
        <v>1.6438356164383563E-3</v>
      </c>
    </row>
    <row r="391" spans="1:30" x14ac:dyDescent="0.35">
      <c r="A391" s="7">
        <f t="shared" si="16"/>
        <v>1</v>
      </c>
      <c r="B391" s="5" t="s">
        <v>1022</v>
      </c>
      <c r="C391" s="6" t="s">
        <v>774</v>
      </c>
      <c r="D391" s="5" t="s">
        <v>2167</v>
      </c>
      <c r="E391" s="8">
        <v>210000957006</v>
      </c>
      <c r="F391" s="6" t="s">
        <v>775</v>
      </c>
      <c r="G391" s="5" t="s">
        <v>2729</v>
      </c>
      <c r="H391" s="24">
        <f>VLOOKUP(F391,'Direct Energy Data'!A:E,5,FALSE)</f>
        <v>44146</v>
      </c>
      <c r="I391" s="24" t="s">
        <v>2302</v>
      </c>
      <c r="J391" s="25" t="s">
        <v>2169</v>
      </c>
      <c r="K391" s="26" t="s">
        <v>1073</v>
      </c>
      <c r="L391" s="33" t="s">
        <v>1074</v>
      </c>
      <c r="M391" s="5" t="s">
        <v>2168</v>
      </c>
      <c r="N391" s="5"/>
      <c r="O391" s="5" t="s">
        <v>1075</v>
      </c>
      <c r="P391" s="5" t="s">
        <v>1037</v>
      </c>
      <c r="Q391" s="24" t="s">
        <v>1033</v>
      </c>
      <c r="R391" s="7">
        <f>VLOOKUP(C391,'Internal Data'!A:G,4,FALSE)</f>
        <v>52</v>
      </c>
      <c r="S391" s="7" t="str">
        <f>VLOOKUP(C391,'Internal Data'!A:G,5,FALSE)</f>
        <v>001</v>
      </c>
      <c r="T391" s="7">
        <f>VLOOKUP(C391,'Internal Data'!A:G,6,FALSE)</f>
        <v>2002</v>
      </c>
      <c r="U391" s="94">
        <f>VLOOKUP(C391,'Internal Data'!A:G,7,FALSE)</f>
        <v>44</v>
      </c>
      <c r="V391" s="92" t="str">
        <f>VLOOKUP(C391,'Direct Energy Data'!B:F,5,FALSE)</f>
        <v>CE-GSD</v>
      </c>
      <c r="W391" s="47" t="str">
        <f>VLOOKUP(V391,'EnergyCAP Data'!K:L,2,FALSE)</f>
        <v>CE Gen Sec DS</v>
      </c>
      <c r="X391" s="48">
        <f>VLOOKUP(F391,'Direct Energy Data'!A:C,3,FALSE)</f>
        <v>64.240000000000009</v>
      </c>
      <c r="Y391" s="48">
        <f>VLOOKUP(C391,'EnergyCAP Data'!A:B,2,FALSE)</f>
        <v>72</v>
      </c>
      <c r="Z391" s="48">
        <f>VLOOKUP(C391,'EnergyCAP Data'!N:O,2,FALSE)</f>
        <v>5</v>
      </c>
      <c r="AA391" s="39"/>
      <c r="AB391" s="39"/>
      <c r="AC391" s="40"/>
      <c r="AD391" s="49">
        <f t="shared" si="15"/>
        <v>1.6438356164383563E-3</v>
      </c>
    </row>
    <row r="392" spans="1:30" x14ac:dyDescent="0.35">
      <c r="A392" s="7">
        <f t="shared" si="16"/>
        <v>1</v>
      </c>
      <c r="B392" s="5" t="s">
        <v>1022</v>
      </c>
      <c r="C392" s="6" t="s">
        <v>776</v>
      </c>
      <c r="D392" s="5" t="s">
        <v>2170</v>
      </c>
      <c r="E392" s="8">
        <v>210000957006</v>
      </c>
      <c r="F392" s="6" t="s">
        <v>777</v>
      </c>
      <c r="G392" s="5" t="s">
        <v>2730</v>
      </c>
      <c r="H392" s="24" t="str">
        <f>VLOOKUP(F392,'Direct Energy Data'!A:E,5,FALSE)</f>
        <v>44124-5501</v>
      </c>
      <c r="I392" s="24" t="s">
        <v>2302</v>
      </c>
      <c r="J392" s="25" t="s">
        <v>2172</v>
      </c>
      <c r="K392" s="26" t="s">
        <v>1073</v>
      </c>
      <c r="L392" s="33" t="s">
        <v>1074</v>
      </c>
      <c r="M392" s="5" t="s">
        <v>2171</v>
      </c>
      <c r="N392" s="5"/>
      <c r="O392" s="5" t="s">
        <v>1075</v>
      </c>
      <c r="P392" s="5" t="s">
        <v>1037</v>
      </c>
      <c r="Q392" s="24" t="s">
        <v>1033</v>
      </c>
      <c r="R392" s="7">
        <f>VLOOKUP(C392,'Internal Data'!A:G,4,FALSE)</f>
        <v>52</v>
      </c>
      <c r="S392" s="7" t="str">
        <f>VLOOKUP(C392,'Internal Data'!A:G,5,FALSE)</f>
        <v>001</v>
      </c>
      <c r="T392" s="7">
        <f>VLOOKUP(C392,'Internal Data'!A:G,6,FALSE)</f>
        <v>2002</v>
      </c>
      <c r="U392" s="94">
        <f>VLOOKUP(C392,'Internal Data'!A:G,7,FALSE)</f>
        <v>44</v>
      </c>
      <c r="V392" s="92" t="str">
        <f>VLOOKUP(C392,'Direct Energy Data'!B:F,5,FALSE)</f>
        <v>CE-GSD</v>
      </c>
      <c r="W392" s="47" t="str">
        <f>VLOOKUP(V392,'EnergyCAP Data'!K:L,2,FALSE)</f>
        <v>CE Gen Sec DS</v>
      </c>
      <c r="X392" s="48">
        <f>VLOOKUP(F392,'Direct Energy Data'!A:C,3,FALSE)</f>
        <v>70.080000000000013</v>
      </c>
      <c r="Y392" s="48">
        <f>VLOOKUP(C392,'EnergyCAP Data'!A:B,2,FALSE)</f>
        <v>72</v>
      </c>
      <c r="Z392" s="48">
        <f>VLOOKUP(C392,'EnergyCAP Data'!N:O,2,FALSE)</f>
        <v>5</v>
      </c>
      <c r="AA392" s="39"/>
      <c r="AB392" s="39"/>
      <c r="AC392" s="40"/>
      <c r="AD392" s="49">
        <f t="shared" si="15"/>
        <v>1.6438356164383563E-3</v>
      </c>
    </row>
    <row r="393" spans="1:30" x14ac:dyDescent="0.35">
      <c r="A393" s="7">
        <f t="shared" si="16"/>
        <v>1</v>
      </c>
      <c r="B393" s="5" t="s">
        <v>1022</v>
      </c>
      <c r="C393" s="6" t="s">
        <v>778</v>
      </c>
      <c r="D393" s="5" t="s">
        <v>2173</v>
      </c>
      <c r="E393" s="8">
        <v>210000954003</v>
      </c>
      <c r="F393" s="6" t="s">
        <v>779</v>
      </c>
      <c r="G393" s="5" t="s">
        <v>2731</v>
      </c>
      <c r="H393" s="24" t="str">
        <f>VLOOKUP(F393,'Direct Energy Data'!A:E,5,FALSE)</f>
        <v>44146-5155</v>
      </c>
      <c r="I393" s="24" t="s">
        <v>2302</v>
      </c>
      <c r="J393" s="25" t="s">
        <v>2175</v>
      </c>
      <c r="K393" s="26" t="s">
        <v>1073</v>
      </c>
      <c r="L393" s="33" t="s">
        <v>1074</v>
      </c>
      <c r="M393" s="5" t="s">
        <v>2174</v>
      </c>
      <c r="N393" s="5"/>
      <c r="O393" s="5" t="s">
        <v>1075</v>
      </c>
      <c r="P393" s="5" t="s">
        <v>1037</v>
      </c>
      <c r="Q393" s="24" t="s">
        <v>1033</v>
      </c>
      <c r="R393" s="7">
        <f>VLOOKUP(C393,'Internal Data'!A:G,4,FALSE)</f>
        <v>52</v>
      </c>
      <c r="S393" s="7" t="str">
        <f>VLOOKUP(C393,'Internal Data'!A:G,5,FALSE)</f>
        <v>001</v>
      </c>
      <c r="T393" s="7">
        <f>VLOOKUP(C393,'Internal Data'!A:G,6,FALSE)</f>
        <v>2002</v>
      </c>
      <c r="U393" s="94">
        <f>VLOOKUP(C393,'Internal Data'!A:G,7,FALSE)</f>
        <v>44</v>
      </c>
      <c r="V393" s="92" t="str">
        <f>VLOOKUP(C393,'Direct Energy Data'!B:F,5,FALSE)</f>
        <v>CE-GSD</v>
      </c>
      <c r="W393" s="47" t="str">
        <f>VLOOKUP(V393,'EnergyCAP Data'!K:L,2,FALSE)</f>
        <v>CE Gen Sec DS</v>
      </c>
      <c r="X393" s="48">
        <f>VLOOKUP(F393,'Direct Energy Data'!A:C,3,FALSE)</f>
        <v>81.760000000000019</v>
      </c>
      <c r="Y393" s="48">
        <f>VLOOKUP(C393,'EnergyCAP Data'!A:B,2,FALSE)</f>
        <v>72</v>
      </c>
      <c r="Z393" s="48">
        <f>VLOOKUP(C393,'EnergyCAP Data'!N:O,2,FALSE)</f>
        <v>5</v>
      </c>
      <c r="AA393" s="39"/>
      <c r="AB393" s="39"/>
      <c r="AC393" s="40"/>
      <c r="AD393" s="49">
        <f t="shared" si="15"/>
        <v>1.6438356164383563E-3</v>
      </c>
    </row>
    <row r="394" spans="1:30" x14ac:dyDescent="0.35">
      <c r="A394" s="7">
        <f t="shared" si="16"/>
        <v>1</v>
      </c>
      <c r="B394" s="5" t="s">
        <v>1022</v>
      </c>
      <c r="C394" s="6" t="s">
        <v>780</v>
      </c>
      <c r="D394" s="5" t="s">
        <v>2176</v>
      </c>
      <c r="E394" s="8">
        <v>210000954003</v>
      </c>
      <c r="F394" s="6" t="s">
        <v>781</v>
      </c>
      <c r="G394" s="5" t="s">
        <v>2732</v>
      </c>
      <c r="H394" s="24" t="str">
        <f>VLOOKUP(F394,'Direct Energy Data'!A:E,5,FALSE)</f>
        <v>44130-2629</v>
      </c>
      <c r="I394" s="24" t="s">
        <v>2302</v>
      </c>
      <c r="J394" s="25" t="s">
        <v>2178</v>
      </c>
      <c r="K394" s="26" t="s">
        <v>1073</v>
      </c>
      <c r="L394" s="33" t="s">
        <v>1074</v>
      </c>
      <c r="M394" s="5" t="s">
        <v>2177</v>
      </c>
      <c r="N394" s="5"/>
      <c r="O394" s="5" t="s">
        <v>1075</v>
      </c>
      <c r="P394" s="5" t="s">
        <v>1037</v>
      </c>
      <c r="Q394" s="24" t="s">
        <v>1033</v>
      </c>
      <c r="R394" s="7">
        <f>VLOOKUP(C394,'Internal Data'!A:G,4,FALSE)</f>
        <v>52</v>
      </c>
      <c r="S394" s="7" t="str">
        <f>VLOOKUP(C394,'Internal Data'!A:G,5,FALSE)</f>
        <v>001</v>
      </c>
      <c r="T394" s="7">
        <f>VLOOKUP(C394,'Internal Data'!A:G,6,FALSE)</f>
        <v>2002</v>
      </c>
      <c r="U394" s="94">
        <f>VLOOKUP(C394,'Internal Data'!A:G,7,FALSE)</f>
        <v>44</v>
      </c>
      <c r="V394" s="92" t="str">
        <f>VLOOKUP(C394,'Direct Energy Data'!B:F,5,FALSE)</f>
        <v>CE-GSD</v>
      </c>
      <c r="W394" s="47" t="str">
        <f>VLOOKUP(V394,'EnergyCAP Data'!K:L,2,FALSE)</f>
        <v>CE Gen Sec DS</v>
      </c>
      <c r="X394" s="48">
        <f>VLOOKUP(F394,'Direct Energy Data'!A:C,3,FALSE)</f>
        <v>64.240000000000009</v>
      </c>
      <c r="Y394" s="48">
        <f>VLOOKUP(C394,'EnergyCAP Data'!A:B,2,FALSE)</f>
        <v>72</v>
      </c>
      <c r="Z394" s="48">
        <f>VLOOKUP(C394,'EnergyCAP Data'!N:O,2,FALSE)</f>
        <v>5</v>
      </c>
      <c r="AA394" s="39"/>
      <c r="AB394" s="39"/>
      <c r="AC394" s="40"/>
      <c r="AD394" s="49">
        <f t="shared" si="15"/>
        <v>1.6438356164383563E-3</v>
      </c>
    </row>
    <row r="395" spans="1:30" x14ac:dyDescent="0.35">
      <c r="A395" s="7">
        <f t="shared" si="16"/>
        <v>1</v>
      </c>
      <c r="B395" s="5" t="s">
        <v>1022</v>
      </c>
      <c r="C395" s="6" t="s">
        <v>786</v>
      </c>
      <c r="D395" s="5" t="s">
        <v>2179</v>
      </c>
      <c r="E395" s="8">
        <v>210000957006</v>
      </c>
      <c r="F395" s="6" t="s">
        <v>787</v>
      </c>
      <c r="G395" s="5" t="s">
        <v>2733</v>
      </c>
      <c r="H395" s="24" t="str">
        <f>VLOOKUP(F395,'Direct Energy Data'!A:E,5,FALSE)</f>
        <v>44147-3036</v>
      </c>
      <c r="I395" s="24" t="s">
        <v>2302</v>
      </c>
      <c r="J395" s="25" t="s">
        <v>2181</v>
      </c>
      <c r="K395" s="26" t="s">
        <v>1073</v>
      </c>
      <c r="L395" s="33" t="s">
        <v>1074</v>
      </c>
      <c r="M395" s="5" t="s">
        <v>2180</v>
      </c>
      <c r="N395" s="5"/>
      <c r="O395" s="5" t="s">
        <v>1075</v>
      </c>
      <c r="P395" s="5" t="s">
        <v>1037</v>
      </c>
      <c r="Q395" s="24" t="s">
        <v>1033</v>
      </c>
      <c r="R395" s="7">
        <f>VLOOKUP(C395,'Internal Data'!A:G,4,FALSE)</f>
        <v>52</v>
      </c>
      <c r="S395" s="7" t="str">
        <f>VLOOKUP(C395,'Internal Data'!A:G,5,FALSE)</f>
        <v>001</v>
      </c>
      <c r="T395" s="7">
        <f>VLOOKUP(C395,'Internal Data'!A:G,6,FALSE)</f>
        <v>2002</v>
      </c>
      <c r="U395" s="94">
        <f>VLOOKUP(C395,'Internal Data'!A:G,7,FALSE)</f>
        <v>44</v>
      </c>
      <c r="V395" s="92" t="str">
        <f>VLOOKUP(C395,'Direct Energy Data'!B:F,5,FALSE)</f>
        <v>CE-GSD</v>
      </c>
      <c r="W395" s="47" t="str">
        <f>VLOOKUP(V395,'EnergyCAP Data'!K:L,2,FALSE)</f>
        <v>CE Gen Sec DS</v>
      </c>
      <c r="X395" s="48">
        <f>VLOOKUP(F395,'Direct Energy Data'!A:C,3,FALSE)</f>
        <v>64.240000000000009</v>
      </c>
      <c r="Y395" s="48">
        <f>VLOOKUP(C395,'EnergyCAP Data'!A:B,2,FALSE)</f>
        <v>72</v>
      </c>
      <c r="Z395" s="48">
        <f>VLOOKUP(C395,'EnergyCAP Data'!N:O,2,FALSE)</f>
        <v>5</v>
      </c>
      <c r="AA395" s="39"/>
      <c r="AB395" s="39"/>
      <c r="AC395" s="40"/>
      <c r="AD395" s="49">
        <f t="shared" si="15"/>
        <v>1.6438356164383563E-3</v>
      </c>
    </row>
    <row r="396" spans="1:30" x14ac:dyDescent="0.35">
      <c r="A396" s="7">
        <f t="shared" si="16"/>
        <v>1</v>
      </c>
      <c r="B396" s="5" t="s">
        <v>1022</v>
      </c>
      <c r="C396" s="6" t="s">
        <v>788</v>
      </c>
      <c r="D396" s="5" t="s">
        <v>2182</v>
      </c>
      <c r="E396" s="8">
        <v>210000957006</v>
      </c>
      <c r="F396" s="6" t="s">
        <v>789</v>
      </c>
      <c r="G396" s="5" t="s">
        <v>2734</v>
      </c>
      <c r="H396" s="24" t="str">
        <f>VLOOKUP(F396,'Direct Energy Data'!A:E,5,FALSE)</f>
        <v>44133-2915</v>
      </c>
      <c r="I396" s="24" t="s">
        <v>2302</v>
      </c>
      <c r="J396" s="25" t="s">
        <v>2184</v>
      </c>
      <c r="K396" s="26" t="s">
        <v>1073</v>
      </c>
      <c r="L396" s="33" t="s">
        <v>1074</v>
      </c>
      <c r="M396" s="5" t="s">
        <v>2183</v>
      </c>
      <c r="N396" s="5"/>
      <c r="O396" s="5" t="s">
        <v>1075</v>
      </c>
      <c r="P396" s="5" t="s">
        <v>1037</v>
      </c>
      <c r="Q396" s="24" t="s">
        <v>1033</v>
      </c>
      <c r="R396" s="7">
        <f>VLOOKUP(C396,'Internal Data'!A:G,4,FALSE)</f>
        <v>52</v>
      </c>
      <c r="S396" s="7" t="str">
        <f>VLOOKUP(C396,'Internal Data'!A:G,5,FALSE)</f>
        <v>001</v>
      </c>
      <c r="T396" s="7">
        <f>VLOOKUP(C396,'Internal Data'!A:G,6,FALSE)</f>
        <v>2002</v>
      </c>
      <c r="U396" s="94">
        <f>VLOOKUP(C396,'Internal Data'!A:G,7,FALSE)</f>
        <v>44</v>
      </c>
      <c r="V396" s="92" t="str">
        <f>VLOOKUP(C396,'Direct Energy Data'!B:F,5,FALSE)</f>
        <v>CE-GSD</v>
      </c>
      <c r="W396" s="47" t="str">
        <f>VLOOKUP(V396,'EnergyCAP Data'!K:L,2,FALSE)</f>
        <v>CE Gen Sec DS</v>
      </c>
      <c r="X396" s="48">
        <f>VLOOKUP(F396,'Direct Energy Data'!A:C,3,FALSE)</f>
        <v>64.240000000000009</v>
      </c>
      <c r="Y396" s="48">
        <f>VLOOKUP(C396,'EnergyCAP Data'!A:B,2,FALSE)</f>
        <v>72</v>
      </c>
      <c r="Z396" s="48">
        <f>VLOOKUP(C396,'EnergyCAP Data'!N:O,2,FALSE)</f>
        <v>5</v>
      </c>
      <c r="AA396" s="39"/>
      <c r="AB396" s="39"/>
      <c r="AC396" s="40"/>
      <c r="AD396" s="49">
        <f t="shared" si="15"/>
        <v>1.6438356164383563E-3</v>
      </c>
    </row>
    <row r="397" spans="1:30" x14ac:dyDescent="0.35">
      <c r="A397" s="7">
        <f t="shared" si="16"/>
        <v>1</v>
      </c>
      <c r="B397" s="5" t="s">
        <v>1022</v>
      </c>
      <c r="C397" s="6" t="s">
        <v>790</v>
      </c>
      <c r="D397" s="5" t="s">
        <v>2185</v>
      </c>
      <c r="E397" s="8">
        <v>210000957006</v>
      </c>
      <c r="F397" s="6" t="s">
        <v>791</v>
      </c>
      <c r="G397" s="5" t="s">
        <v>2735</v>
      </c>
      <c r="H397" s="24" t="str">
        <f>VLOOKUP(F397,'Direct Energy Data'!A:E,5,FALSE)</f>
        <v>44147-1756</v>
      </c>
      <c r="I397" s="24" t="s">
        <v>2302</v>
      </c>
      <c r="J397" s="25" t="s">
        <v>2187</v>
      </c>
      <c r="K397" s="26" t="s">
        <v>1073</v>
      </c>
      <c r="L397" s="33" t="s">
        <v>1074</v>
      </c>
      <c r="M397" s="5" t="s">
        <v>2186</v>
      </c>
      <c r="N397" s="5"/>
      <c r="O397" s="5" t="s">
        <v>1075</v>
      </c>
      <c r="P397" s="5" t="s">
        <v>1037</v>
      </c>
      <c r="Q397" s="24" t="s">
        <v>1033</v>
      </c>
      <c r="R397" s="7">
        <f>VLOOKUP(C397,'Internal Data'!A:G,4,FALSE)</f>
        <v>52</v>
      </c>
      <c r="S397" s="7" t="str">
        <f>VLOOKUP(C397,'Internal Data'!A:G,5,FALSE)</f>
        <v>001</v>
      </c>
      <c r="T397" s="7">
        <f>VLOOKUP(C397,'Internal Data'!A:G,6,FALSE)</f>
        <v>2002</v>
      </c>
      <c r="U397" s="94">
        <f>VLOOKUP(C397,'Internal Data'!A:G,7,FALSE)</f>
        <v>44</v>
      </c>
      <c r="V397" s="92" t="str">
        <f>VLOOKUP(C397,'Direct Energy Data'!B:F,5,FALSE)</f>
        <v>CE-GSD</v>
      </c>
      <c r="W397" s="47" t="str">
        <f>VLOOKUP(V397,'EnergyCAP Data'!K:L,2,FALSE)</f>
        <v>CE Gen Sec DS</v>
      </c>
      <c r="X397" s="48">
        <f>VLOOKUP(F397,'Direct Energy Data'!A:C,3,FALSE)</f>
        <v>64.240000000000009</v>
      </c>
      <c r="Y397" s="48">
        <f>VLOOKUP(C397,'EnergyCAP Data'!A:B,2,FALSE)</f>
        <v>72</v>
      </c>
      <c r="Z397" s="48">
        <f>VLOOKUP(C397,'EnergyCAP Data'!N:O,2,FALSE)</f>
        <v>5</v>
      </c>
      <c r="AA397" s="39"/>
      <c r="AB397" s="39"/>
      <c r="AC397" s="40"/>
      <c r="AD397" s="49">
        <f t="shared" si="15"/>
        <v>1.6438356164383563E-3</v>
      </c>
    </row>
    <row r="398" spans="1:30" x14ac:dyDescent="0.35">
      <c r="A398" s="7">
        <f t="shared" si="16"/>
        <v>1</v>
      </c>
      <c r="B398" s="5" t="s">
        <v>1022</v>
      </c>
      <c r="C398" s="6" t="s">
        <v>792</v>
      </c>
      <c r="D398" s="5" t="s">
        <v>2188</v>
      </c>
      <c r="E398" s="8">
        <v>210000957006</v>
      </c>
      <c r="F398" s="6" t="s">
        <v>793</v>
      </c>
      <c r="G398" s="5" t="s">
        <v>2736</v>
      </c>
      <c r="H398" s="24" t="str">
        <f>VLOOKUP(F398,'Direct Energy Data'!A:E,5,FALSE)</f>
        <v>44141-3127</v>
      </c>
      <c r="I398" s="24" t="s">
        <v>2302</v>
      </c>
      <c r="J398" s="25" t="s">
        <v>2190</v>
      </c>
      <c r="K398" s="26" t="s">
        <v>1073</v>
      </c>
      <c r="L398" s="33" t="s">
        <v>1074</v>
      </c>
      <c r="M398" s="5" t="s">
        <v>2189</v>
      </c>
      <c r="N398" s="5"/>
      <c r="O398" s="5" t="s">
        <v>1075</v>
      </c>
      <c r="P398" s="5" t="s">
        <v>1037</v>
      </c>
      <c r="Q398" s="24" t="s">
        <v>1033</v>
      </c>
      <c r="R398" s="7">
        <f>VLOOKUP(C398,'Internal Data'!A:G,4,FALSE)</f>
        <v>52</v>
      </c>
      <c r="S398" s="7" t="str">
        <f>VLOOKUP(C398,'Internal Data'!A:G,5,FALSE)</f>
        <v>001</v>
      </c>
      <c r="T398" s="7">
        <f>VLOOKUP(C398,'Internal Data'!A:G,6,FALSE)</f>
        <v>2002</v>
      </c>
      <c r="U398" s="94">
        <f>VLOOKUP(C398,'Internal Data'!A:G,7,FALSE)</f>
        <v>44</v>
      </c>
      <c r="V398" s="92" t="str">
        <f>VLOOKUP(C398,'Direct Energy Data'!B:F,5,FALSE)</f>
        <v>CE-GSD</v>
      </c>
      <c r="W398" s="47" t="str">
        <f>VLOOKUP(V398,'EnergyCAP Data'!K:L,2,FALSE)</f>
        <v>CE Gen Sec DS</v>
      </c>
      <c r="X398" s="48">
        <f>VLOOKUP(F398,'Direct Energy Data'!A:C,3,FALSE)</f>
        <v>64.240000000000009</v>
      </c>
      <c r="Y398" s="48">
        <f>VLOOKUP(C398,'EnergyCAP Data'!A:B,2,FALSE)</f>
        <v>72</v>
      </c>
      <c r="Z398" s="48">
        <f>VLOOKUP(C398,'EnergyCAP Data'!N:O,2,FALSE)</f>
        <v>5</v>
      </c>
      <c r="AA398" s="39"/>
      <c r="AB398" s="39"/>
      <c r="AC398" s="40"/>
      <c r="AD398" s="49">
        <f t="shared" si="15"/>
        <v>1.6438356164383563E-3</v>
      </c>
    </row>
    <row r="399" spans="1:30" x14ac:dyDescent="0.35">
      <c r="A399" s="7">
        <f t="shared" si="16"/>
        <v>1</v>
      </c>
      <c r="B399" s="5" t="s">
        <v>1022</v>
      </c>
      <c r="C399" s="6" t="s">
        <v>794</v>
      </c>
      <c r="D399" s="5" t="s">
        <v>2191</v>
      </c>
      <c r="E399" s="8">
        <v>210000957006</v>
      </c>
      <c r="F399" s="6" t="s">
        <v>795</v>
      </c>
      <c r="G399" s="5" t="s">
        <v>2737</v>
      </c>
      <c r="H399" s="24" t="str">
        <f>VLOOKUP(F399,'Direct Energy Data'!A:E,5,FALSE)</f>
        <v>44102-1361</v>
      </c>
      <c r="I399" s="24" t="s">
        <v>2302</v>
      </c>
      <c r="J399" s="25" t="s">
        <v>2193</v>
      </c>
      <c r="K399" s="26" t="s">
        <v>1073</v>
      </c>
      <c r="L399" s="33" t="s">
        <v>1074</v>
      </c>
      <c r="M399" s="5" t="s">
        <v>2192</v>
      </c>
      <c r="N399" s="5"/>
      <c r="O399" s="5" t="s">
        <v>1075</v>
      </c>
      <c r="P399" s="5" t="s">
        <v>1037</v>
      </c>
      <c r="Q399" s="24" t="s">
        <v>1033</v>
      </c>
      <c r="R399" s="7">
        <f>VLOOKUP(C399,'Internal Data'!A:G,4,FALSE)</f>
        <v>52</v>
      </c>
      <c r="S399" s="7" t="str">
        <f>VLOOKUP(C399,'Internal Data'!A:G,5,FALSE)</f>
        <v>001</v>
      </c>
      <c r="T399" s="7">
        <f>VLOOKUP(C399,'Internal Data'!A:G,6,FALSE)</f>
        <v>2002</v>
      </c>
      <c r="U399" s="94">
        <f>VLOOKUP(C399,'Internal Data'!A:G,7,FALSE)</f>
        <v>44</v>
      </c>
      <c r="V399" s="92" t="str">
        <f>VLOOKUP(C399,'Direct Energy Data'!B:F,5,FALSE)</f>
        <v>CE-GSD</v>
      </c>
      <c r="W399" s="47" t="str">
        <f>VLOOKUP(V399,'EnergyCAP Data'!K:L,2,FALSE)</f>
        <v>CE Gen Sec DS</v>
      </c>
      <c r="X399" s="48">
        <f>VLOOKUP(F399,'Direct Energy Data'!A:C,3,FALSE)</f>
        <v>64.240000000000009</v>
      </c>
      <c r="Y399" s="48">
        <f>VLOOKUP(C399,'EnergyCAP Data'!A:B,2,FALSE)</f>
        <v>66</v>
      </c>
      <c r="Z399" s="48">
        <f>VLOOKUP(C399,'EnergyCAP Data'!N:O,2,FALSE)</f>
        <v>5</v>
      </c>
      <c r="AA399" s="39"/>
      <c r="AB399" s="39"/>
      <c r="AC399" s="40"/>
      <c r="AD399" s="49">
        <f t="shared" si="15"/>
        <v>1.5068493150684932E-3</v>
      </c>
    </row>
    <row r="400" spans="1:30" x14ac:dyDescent="0.35">
      <c r="A400" s="7">
        <f t="shared" si="16"/>
        <v>1</v>
      </c>
      <c r="B400" s="5" t="s">
        <v>1022</v>
      </c>
      <c r="C400" s="6" t="s">
        <v>796</v>
      </c>
      <c r="D400" s="5" t="s">
        <v>2194</v>
      </c>
      <c r="E400" s="8">
        <v>210000957006</v>
      </c>
      <c r="F400" s="6" t="s">
        <v>797</v>
      </c>
      <c r="G400" s="5" t="s">
        <v>2738</v>
      </c>
      <c r="H400" s="24" t="str">
        <f>VLOOKUP(F400,'Direct Energy Data'!A:E,5,FALSE)</f>
        <v>44141-1623</v>
      </c>
      <c r="I400" s="24" t="s">
        <v>2302</v>
      </c>
      <c r="J400" s="25" t="s">
        <v>2196</v>
      </c>
      <c r="K400" s="26" t="s">
        <v>1073</v>
      </c>
      <c r="L400" s="33" t="s">
        <v>1074</v>
      </c>
      <c r="M400" s="5" t="s">
        <v>2195</v>
      </c>
      <c r="N400" s="5"/>
      <c r="O400" s="5" t="s">
        <v>1075</v>
      </c>
      <c r="P400" s="5" t="s">
        <v>1037</v>
      </c>
      <c r="Q400" s="24" t="s">
        <v>1033</v>
      </c>
      <c r="R400" s="7">
        <f>VLOOKUP(C400,'Internal Data'!A:G,4,FALSE)</f>
        <v>52</v>
      </c>
      <c r="S400" s="7" t="str">
        <f>VLOOKUP(C400,'Internal Data'!A:G,5,FALSE)</f>
        <v>001</v>
      </c>
      <c r="T400" s="7">
        <f>VLOOKUP(C400,'Internal Data'!A:G,6,FALSE)</f>
        <v>2002</v>
      </c>
      <c r="U400" s="94">
        <f>VLOOKUP(C400,'Internal Data'!A:G,7,FALSE)</f>
        <v>44</v>
      </c>
      <c r="V400" s="92" t="str">
        <f>VLOOKUP(C400,'Direct Energy Data'!B:F,5,FALSE)</f>
        <v>CE-GSD</v>
      </c>
      <c r="W400" s="47" t="str">
        <f>VLOOKUP(V400,'EnergyCAP Data'!K:L,2,FALSE)</f>
        <v>CE Gen Sec DS</v>
      </c>
      <c r="X400" s="48">
        <f>VLOOKUP(F400,'Direct Energy Data'!A:C,3,FALSE)</f>
        <v>64.240000000000009</v>
      </c>
      <c r="Y400" s="48">
        <f>VLOOKUP(C400,'EnergyCAP Data'!A:B,2,FALSE)</f>
        <v>66</v>
      </c>
      <c r="Z400" s="48">
        <f>VLOOKUP(C400,'EnergyCAP Data'!N:O,2,FALSE)</f>
        <v>5</v>
      </c>
      <c r="AA400" s="39"/>
      <c r="AB400" s="39"/>
      <c r="AC400" s="40"/>
      <c r="AD400" s="49">
        <f t="shared" si="15"/>
        <v>1.5068493150684932E-3</v>
      </c>
    </row>
    <row r="401" spans="1:30" x14ac:dyDescent="0.35">
      <c r="A401" s="7">
        <f t="shared" si="16"/>
        <v>1</v>
      </c>
      <c r="B401" s="5" t="s">
        <v>1022</v>
      </c>
      <c r="C401" s="6" t="s">
        <v>798</v>
      </c>
      <c r="D401" s="5" t="s">
        <v>2197</v>
      </c>
      <c r="E401" s="8">
        <v>210000957006</v>
      </c>
      <c r="F401" s="6" t="s">
        <v>799</v>
      </c>
      <c r="G401" s="5" t="s">
        <v>2739</v>
      </c>
      <c r="H401" s="24">
        <f>VLOOKUP(F401,'Direct Energy Data'!A:E,5,FALSE)</f>
        <v>44133</v>
      </c>
      <c r="I401" s="24" t="s">
        <v>2302</v>
      </c>
      <c r="J401" s="25" t="s">
        <v>2199</v>
      </c>
      <c r="K401" s="26" t="s">
        <v>1073</v>
      </c>
      <c r="L401" s="33" t="s">
        <v>1074</v>
      </c>
      <c r="M401" s="5" t="s">
        <v>2198</v>
      </c>
      <c r="N401" s="5"/>
      <c r="O401" s="5" t="s">
        <v>1075</v>
      </c>
      <c r="P401" s="5" t="s">
        <v>1037</v>
      </c>
      <c r="Q401" s="24" t="s">
        <v>1033</v>
      </c>
      <c r="R401" s="7">
        <f>VLOOKUP(C401,'Internal Data'!A:G,4,FALSE)</f>
        <v>52</v>
      </c>
      <c r="S401" s="7" t="str">
        <f>VLOOKUP(C401,'Internal Data'!A:G,5,FALSE)</f>
        <v>001</v>
      </c>
      <c r="T401" s="7">
        <f>VLOOKUP(C401,'Internal Data'!A:G,6,FALSE)</f>
        <v>2002</v>
      </c>
      <c r="U401" s="94">
        <f>VLOOKUP(C401,'Internal Data'!A:G,7,FALSE)</f>
        <v>44</v>
      </c>
      <c r="V401" s="92" t="str">
        <f>VLOOKUP(C401,'Direct Energy Data'!B:F,5,FALSE)</f>
        <v>CE-GSD</v>
      </c>
      <c r="W401" s="47" t="str">
        <f>VLOOKUP(V401,'EnergyCAP Data'!K:L,2,FALSE)</f>
        <v>CE Gen Sec DS</v>
      </c>
      <c r="X401" s="48">
        <f>VLOOKUP(F401,'Direct Energy Data'!A:C,3,FALSE)</f>
        <v>70.080000000000013</v>
      </c>
      <c r="Y401" s="48">
        <f>VLOOKUP(C401,'EnergyCAP Data'!A:B,2,FALSE)</f>
        <v>72</v>
      </c>
      <c r="Z401" s="48">
        <f>VLOOKUP(C401,'EnergyCAP Data'!N:O,2,FALSE)</f>
        <v>5</v>
      </c>
      <c r="AA401" s="39"/>
      <c r="AB401" s="39"/>
      <c r="AC401" s="40"/>
      <c r="AD401" s="49">
        <f t="shared" si="15"/>
        <v>1.6438356164383563E-3</v>
      </c>
    </row>
    <row r="402" spans="1:30" x14ac:dyDescent="0.35">
      <c r="A402" s="7">
        <f t="shared" si="16"/>
        <v>1</v>
      </c>
      <c r="B402" s="5" t="s">
        <v>1022</v>
      </c>
      <c r="C402" s="6" t="s">
        <v>800</v>
      </c>
      <c r="D402" s="5" t="s">
        <v>2200</v>
      </c>
      <c r="E402" s="8">
        <v>210000957006</v>
      </c>
      <c r="F402" s="6" t="s">
        <v>801</v>
      </c>
      <c r="G402" s="5" t="s">
        <v>2740</v>
      </c>
      <c r="H402" s="24" t="str">
        <f>VLOOKUP(F402,'Direct Energy Data'!A:E,5,FALSE)</f>
        <v>44131-6218</v>
      </c>
      <c r="I402" s="24" t="s">
        <v>2302</v>
      </c>
      <c r="J402" s="25" t="s">
        <v>2202</v>
      </c>
      <c r="K402" s="26" t="s">
        <v>1073</v>
      </c>
      <c r="L402" s="33" t="s">
        <v>1074</v>
      </c>
      <c r="M402" s="5" t="s">
        <v>2201</v>
      </c>
      <c r="N402" s="5"/>
      <c r="O402" s="5" t="s">
        <v>1075</v>
      </c>
      <c r="P402" s="5" t="s">
        <v>1037</v>
      </c>
      <c r="Q402" s="24" t="s">
        <v>1033</v>
      </c>
      <c r="R402" s="7">
        <f>VLOOKUP(C402,'Internal Data'!A:G,4,FALSE)</f>
        <v>52</v>
      </c>
      <c r="S402" s="7" t="str">
        <f>VLOOKUP(C402,'Internal Data'!A:G,5,FALSE)</f>
        <v>001</v>
      </c>
      <c r="T402" s="7">
        <f>VLOOKUP(C402,'Internal Data'!A:G,6,FALSE)</f>
        <v>2002</v>
      </c>
      <c r="U402" s="94">
        <f>VLOOKUP(C402,'Internal Data'!A:G,7,FALSE)</f>
        <v>44</v>
      </c>
      <c r="V402" s="92" t="str">
        <f>VLOOKUP(C402,'Direct Energy Data'!B:F,5,FALSE)</f>
        <v>CE-GSD</v>
      </c>
      <c r="W402" s="47" t="str">
        <f>VLOOKUP(V402,'EnergyCAP Data'!K:L,2,FALSE)</f>
        <v>CE Gen Sec DS</v>
      </c>
      <c r="X402" s="48">
        <f>VLOOKUP(F402,'Direct Energy Data'!A:C,3,FALSE)</f>
        <v>70.080000000000013</v>
      </c>
      <c r="Y402" s="48">
        <f>VLOOKUP(C402,'EnergyCAP Data'!A:B,2,FALSE)</f>
        <v>72</v>
      </c>
      <c r="Z402" s="48">
        <f>VLOOKUP(C402,'EnergyCAP Data'!N:O,2,FALSE)</f>
        <v>5</v>
      </c>
      <c r="AA402" s="39"/>
      <c r="AB402" s="39"/>
      <c r="AC402" s="40"/>
      <c r="AD402" s="49">
        <f t="shared" si="15"/>
        <v>1.6438356164383563E-3</v>
      </c>
    </row>
    <row r="403" spans="1:30" x14ac:dyDescent="0.35">
      <c r="A403" s="7">
        <f t="shared" si="16"/>
        <v>1</v>
      </c>
      <c r="B403" s="5" t="s">
        <v>1022</v>
      </c>
      <c r="C403" s="6" t="s">
        <v>802</v>
      </c>
      <c r="D403" s="5" t="s">
        <v>2203</v>
      </c>
      <c r="E403" s="8">
        <v>210000957006</v>
      </c>
      <c r="F403" s="6" t="s">
        <v>803</v>
      </c>
      <c r="G403" s="5" t="s">
        <v>2741</v>
      </c>
      <c r="H403" s="24" t="str">
        <f>VLOOKUP(F403,'Direct Energy Data'!A:E,5,FALSE)</f>
        <v>44147-1343</v>
      </c>
      <c r="I403" s="24" t="s">
        <v>2302</v>
      </c>
      <c r="J403" s="25" t="s">
        <v>2205</v>
      </c>
      <c r="K403" s="26" t="s">
        <v>1073</v>
      </c>
      <c r="L403" s="33" t="s">
        <v>1074</v>
      </c>
      <c r="M403" s="5" t="s">
        <v>2204</v>
      </c>
      <c r="N403" s="5"/>
      <c r="O403" s="5" t="s">
        <v>1075</v>
      </c>
      <c r="P403" s="5" t="s">
        <v>1037</v>
      </c>
      <c r="Q403" s="24" t="s">
        <v>1033</v>
      </c>
      <c r="R403" s="7">
        <f>VLOOKUP(C403,'Internal Data'!A:G,4,FALSE)</f>
        <v>52</v>
      </c>
      <c r="S403" s="7" t="str">
        <f>VLOOKUP(C403,'Internal Data'!A:G,5,FALSE)</f>
        <v>001</v>
      </c>
      <c r="T403" s="7">
        <f>VLOOKUP(C403,'Internal Data'!A:G,6,FALSE)</f>
        <v>2002</v>
      </c>
      <c r="U403" s="94">
        <f>VLOOKUP(C403,'Internal Data'!A:G,7,FALSE)</f>
        <v>44</v>
      </c>
      <c r="V403" s="92" t="str">
        <f>VLOOKUP(C403,'Direct Energy Data'!B:F,5,FALSE)</f>
        <v>CE-GSD</v>
      </c>
      <c r="W403" s="47" t="str">
        <f>VLOOKUP(V403,'EnergyCAP Data'!K:L,2,FALSE)</f>
        <v>CE Gen Sec DS</v>
      </c>
      <c r="X403" s="48">
        <f>VLOOKUP(F403,'Direct Energy Data'!A:C,3,FALSE)</f>
        <v>70.080000000000013</v>
      </c>
      <c r="Y403" s="48">
        <f>VLOOKUP(C403,'EnergyCAP Data'!A:B,2,FALSE)</f>
        <v>72</v>
      </c>
      <c r="Z403" s="48">
        <f>VLOOKUP(C403,'EnergyCAP Data'!N:O,2,FALSE)</f>
        <v>5</v>
      </c>
      <c r="AA403" s="39"/>
      <c r="AB403" s="39"/>
      <c r="AC403" s="40"/>
      <c r="AD403" s="49">
        <f t="shared" si="15"/>
        <v>1.6438356164383563E-3</v>
      </c>
    </row>
    <row r="404" spans="1:30" x14ac:dyDescent="0.35">
      <c r="A404" s="7">
        <f t="shared" si="16"/>
        <v>1</v>
      </c>
      <c r="B404" s="5" t="s">
        <v>1110</v>
      </c>
      <c r="C404" s="6" t="s">
        <v>814</v>
      </c>
      <c r="D404" s="5" t="s">
        <v>2209</v>
      </c>
      <c r="E404" s="8">
        <v>210001180004</v>
      </c>
      <c r="F404" s="6" t="s">
        <v>816</v>
      </c>
      <c r="G404" s="5" t="s">
        <v>2742</v>
      </c>
      <c r="H404" s="24" t="str">
        <f>VLOOKUP(F404,'Direct Energy Data'!A:E,5,FALSE)</f>
        <v>44236-1011</v>
      </c>
      <c r="I404" s="24" t="s">
        <v>2302</v>
      </c>
      <c r="J404" s="25" t="s">
        <v>2210</v>
      </c>
      <c r="K404" s="26" t="s">
        <v>1073</v>
      </c>
      <c r="L404" s="33" t="s">
        <v>1074</v>
      </c>
      <c r="M404" s="5"/>
      <c r="N404" s="5"/>
      <c r="O404" s="5" t="s">
        <v>1075</v>
      </c>
      <c r="P404" s="5" t="s">
        <v>1037</v>
      </c>
      <c r="Q404" s="24" t="s">
        <v>1033</v>
      </c>
      <c r="R404" s="7">
        <f>VLOOKUP(C404,'Internal Data'!A:G,4,FALSE)</f>
        <v>52</v>
      </c>
      <c r="S404" s="7" t="str">
        <f>VLOOKUP(C404,'Internal Data'!A:G,5,FALSE)</f>
        <v>001</v>
      </c>
      <c r="T404" s="7">
        <f>VLOOKUP(C404,'Internal Data'!A:G,6,FALSE)</f>
        <v>2002</v>
      </c>
      <c r="U404" s="94">
        <f>VLOOKUP(C404,'Internal Data'!A:G,7,FALSE)</f>
        <v>44</v>
      </c>
      <c r="V404" s="92" t="str">
        <f>VLOOKUP(C404,'Direct Energy Data'!B:F,5,FALSE)</f>
        <v>OE-GSD</v>
      </c>
      <c r="W404" s="47" t="str">
        <f>VLOOKUP(V404,'EnergyCAP Data'!K:L,2,FALSE)</f>
        <v>OE Gen Sec DS</v>
      </c>
      <c r="X404" s="48">
        <f>VLOOKUP(F404,'Direct Energy Data'!A:C,3,FALSE)</f>
        <v>66</v>
      </c>
      <c r="Y404" s="48">
        <f>VLOOKUP(C404,'EnergyCAP Data'!A:B,2,FALSE)</f>
        <v>72</v>
      </c>
      <c r="Z404" s="48">
        <f>VLOOKUP(C404,'EnergyCAP Data'!N:O,2,FALSE)</f>
        <v>5</v>
      </c>
      <c r="AA404" s="39"/>
      <c r="AB404" s="39"/>
      <c r="AC404" s="40"/>
      <c r="AD404" s="49">
        <f t="shared" si="15"/>
        <v>1.6438356164383563E-3</v>
      </c>
    </row>
    <row r="405" spans="1:30" x14ac:dyDescent="0.35">
      <c r="A405" s="7">
        <f t="shared" si="16"/>
        <v>1</v>
      </c>
      <c r="B405" s="5" t="s">
        <v>1110</v>
      </c>
      <c r="C405" s="6" t="s">
        <v>817</v>
      </c>
      <c r="D405" s="5" t="s">
        <v>2211</v>
      </c>
      <c r="E405" s="8">
        <v>210001180004</v>
      </c>
      <c r="F405" s="6" t="s">
        <v>818</v>
      </c>
      <c r="G405" s="5" t="s">
        <v>2743</v>
      </c>
      <c r="H405" s="24" t="str">
        <f>VLOOKUP(F405,'Direct Energy Data'!A:E,5,FALSE)</f>
        <v>44056-1717</v>
      </c>
      <c r="I405" s="24" t="s">
        <v>2302</v>
      </c>
      <c r="J405" s="25" t="s">
        <v>2213</v>
      </c>
      <c r="K405" s="26" t="s">
        <v>1073</v>
      </c>
      <c r="L405" s="33" t="s">
        <v>1074</v>
      </c>
      <c r="M405" s="5" t="s">
        <v>2212</v>
      </c>
      <c r="N405" s="5"/>
      <c r="O405" s="5" t="s">
        <v>1075</v>
      </c>
      <c r="P405" s="5" t="s">
        <v>1037</v>
      </c>
      <c r="Q405" s="24" t="s">
        <v>1033</v>
      </c>
      <c r="R405" s="7">
        <f>VLOOKUP(C405,'Internal Data'!A:G,4,FALSE)</f>
        <v>52</v>
      </c>
      <c r="S405" s="7" t="str">
        <f>VLOOKUP(C405,'Internal Data'!A:G,5,FALSE)</f>
        <v>001</v>
      </c>
      <c r="T405" s="7">
        <f>VLOOKUP(C405,'Internal Data'!A:G,6,FALSE)</f>
        <v>2002</v>
      </c>
      <c r="U405" s="94">
        <f>VLOOKUP(C405,'Internal Data'!A:G,7,FALSE)</f>
        <v>44</v>
      </c>
      <c r="V405" s="92" t="str">
        <f>VLOOKUP(C405,'Direct Energy Data'!B:F,5,FALSE)</f>
        <v>OE-GSD</v>
      </c>
      <c r="W405" s="47" t="str">
        <f>VLOOKUP(V405,'EnergyCAP Data'!K:L,2,FALSE)</f>
        <v>OE Gen Sec DS</v>
      </c>
      <c r="X405" s="48">
        <f>VLOOKUP(F405,'Direct Energy Data'!A:C,3,FALSE)</f>
        <v>64.240000000000009</v>
      </c>
      <c r="Y405" s="48">
        <f>VLOOKUP(C405,'EnergyCAP Data'!A:B,2,FALSE)</f>
        <v>72</v>
      </c>
      <c r="Z405" s="48">
        <f>VLOOKUP(C405,'EnergyCAP Data'!N:O,2,FALSE)</f>
        <v>5</v>
      </c>
      <c r="AA405" s="39"/>
      <c r="AB405" s="39"/>
      <c r="AC405" s="40"/>
      <c r="AD405" s="49">
        <f t="shared" si="15"/>
        <v>1.6438356164383563E-3</v>
      </c>
    </row>
    <row r="406" spans="1:30" x14ac:dyDescent="0.35">
      <c r="A406" s="7">
        <f t="shared" si="16"/>
        <v>1</v>
      </c>
      <c r="B406" s="5" t="s">
        <v>1110</v>
      </c>
      <c r="C406" s="6" t="s">
        <v>819</v>
      </c>
      <c r="D406" s="5" t="s">
        <v>2214</v>
      </c>
      <c r="E406" s="8">
        <v>210001180004</v>
      </c>
      <c r="F406" s="6" t="s">
        <v>820</v>
      </c>
      <c r="G406" s="5" t="s">
        <v>2744</v>
      </c>
      <c r="H406" s="24" t="str">
        <f>VLOOKUP(F406,'Direct Energy Data'!A:E,5,FALSE)</f>
        <v>44212-2315</v>
      </c>
      <c r="I406" s="24" t="s">
        <v>2302</v>
      </c>
      <c r="J406" s="25" t="s">
        <v>2216</v>
      </c>
      <c r="K406" s="26" t="s">
        <v>1073</v>
      </c>
      <c r="L406" s="33" t="s">
        <v>1074</v>
      </c>
      <c r="M406" s="5" t="s">
        <v>2215</v>
      </c>
      <c r="N406" s="5"/>
      <c r="O406" s="5" t="s">
        <v>1075</v>
      </c>
      <c r="P406" s="5" t="s">
        <v>1037</v>
      </c>
      <c r="Q406" s="24" t="s">
        <v>1033</v>
      </c>
      <c r="R406" s="7">
        <f>VLOOKUP(C406,'Internal Data'!A:G,4,FALSE)</f>
        <v>52</v>
      </c>
      <c r="S406" s="7" t="str">
        <f>VLOOKUP(C406,'Internal Data'!A:G,5,FALSE)</f>
        <v>001</v>
      </c>
      <c r="T406" s="7">
        <f>VLOOKUP(C406,'Internal Data'!A:G,6,FALSE)</f>
        <v>2002</v>
      </c>
      <c r="U406" s="94">
        <f>VLOOKUP(C406,'Internal Data'!A:G,7,FALSE)</f>
        <v>44</v>
      </c>
      <c r="V406" s="92" t="str">
        <f>VLOOKUP(C406,'Direct Energy Data'!B:F,5,FALSE)</f>
        <v>OE-GSD</v>
      </c>
      <c r="W406" s="47" t="str">
        <f>VLOOKUP(V406,'EnergyCAP Data'!K:L,2,FALSE)</f>
        <v>OE Gen Sec DS</v>
      </c>
      <c r="X406" s="48">
        <f>VLOOKUP(F406,'Direct Energy Data'!A:C,3,FALSE)</f>
        <v>64.240000000000009</v>
      </c>
      <c r="Y406" s="48">
        <f>VLOOKUP(C406,'EnergyCAP Data'!A:B,2,FALSE)</f>
        <v>72</v>
      </c>
      <c r="Z406" s="48">
        <f>VLOOKUP(C406,'EnergyCAP Data'!N:O,2,FALSE)</f>
        <v>5</v>
      </c>
      <c r="AA406" s="39"/>
      <c r="AB406" s="39"/>
      <c r="AC406" s="40"/>
      <c r="AD406" s="49">
        <f t="shared" si="15"/>
        <v>1.6438356164383563E-3</v>
      </c>
    </row>
    <row r="407" spans="1:30" x14ac:dyDescent="0.35">
      <c r="A407" s="7">
        <f t="shared" si="16"/>
        <v>1</v>
      </c>
      <c r="B407" s="5" t="s">
        <v>1110</v>
      </c>
      <c r="C407" s="6" t="s">
        <v>823</v>
      </c>
      <c r="D407" s="5" t="s">
        <v>2217</v>
      </c>
      <c r="E407" s="8">
        <v>210001180004</v>
      </c>
      <c r="F407" s="6" t="s">
        <v>824</v>
      </c>
      <c r="G407" s="5" t="s">
        <v>2745</v>
      </c>
      <c r="H407" s="24" t="str">
        <f>VLOOKUP(F407,'Direct Energy Data'!A:E,5,FALSE)</f>
        <v>44067-2559</v>
      </c>
      <c r="I407" s="24" t="s">
        <v>2302</v>
      </c>
      <c r="J407" s="25" t="s">
        <v>2219</v>
      </c>
      <c r="K407" s="26" t="s">
        <v>1073</v>
      </c>
      <c r="L407" s="33" t="s">
        <v>1074</v>
      </c>
      <c r="M407" s="5" t="s">
        <v>2218</v>
      </c>
      <c r="N407" s="5"/>
      <c r="O407" s="5" t="s">
        <v>1075</v>
      </c>
      <c r="P407" s="5" t="s">
        <v>1037</v>
      </c>
      <c r="Q407" s="24" t="s">
        <v>1033</v>
      </c>
      <c r="R407" s="7">
        <f>VLOOKUP(C407,'Internal Data'!A:G,4,FALSE)</f>
        <v>52</v>
      </c>
      <c r="S407" s="7" t="str">
        <f>VLOOKUP(C407,'Internal Data'!A:G,5,FALSE)</f>
        <v>001</v>
      </c>
      <c r="T407" s="7">
        <f>VLOOKUP(C407,'Internal Data'!A:G,6,FALSE)</f>
        <v>2002</v>
      </c>
      <c r="U407" s="94">
        <f>VLOOKUP(C407,'Internal Data'!A:G,7,FALSE)</f>
        <v>44</v>
      </c>
      <c r="V407" s="92" t="str">
        <f>VLOOKUP(C407,'Direct Energy Data'!B:F,5,FALSE)</f>
        <v>OE-GSD</v>
      </c>
      <c r="W407" s="47" t="str">
        <f>VLOOKUP(V407,'EnergyCAP Data'!K:L,2,FALSE)</f>
        <v>OE Gen Sec DS</v>
      </c>
      <c r="X407" s="48">
        <f>VLOOKUP(F407,'Direct Energy Data'!A:C,3,FALSE)</f>
        <v>64.240000000000009</v>
      </c>
      <c r="Y407" s="48">
        <f>VLOOKUP(C407,'EnergyCAP Data'!A:B,2,FALSE)</f>
        <v>72</v>
      </c>
      <c r="Z407" s="48">
        <f>VLOOKUP(C407,'EnergyCAP Data'!N:O,2,FALSE)</f>
        <v>5</v>
      </c>
      <c r="AA407" s="39"/>
      <c r="AB407" s="39"/>
      <c r="AC407" s="40"/>
      <c r="AD407" s="49">
        <f t="shared" si="15"/>
        <v>1.6438356164383563E-3</v>
      </c>
    </row>
    <row r="408" spans="1:30" x14ac:dyDescent="0.35">
      <c r="A408" s="7">
        <f t="shared" si="16"/>
        <v>1</v>
      </c>
      <c r="B408" s="5" t="s">
        <v>1110</v>
      </c>
      <c r="C408" s="6" t="s">
        <v>825</v>
      </c>
      <c r="D408" s="5" t="s">
        <v>2220</v>
      </c>
      <c r="E408" s="8">
        <v>210001180004</v>
      </c>
      <c r="F408" s="6" t="s">
        <v>826</v>
      </c>
      <c r="G408" s="5" t="s">
        <v>2746</v>
      </c>
      <c r="H408" s="24" t="str">
        <f>VLOOKUP(F408,'Direct Energy Data'!A:E,5,FALSE)</f>
        <v>44212-3823</v>
      </c>
      <c r="I408" s="24" t="s">
        <v>2302</v>
      </c>
      <c r="J408" s="25" t="s">
        <v>2222</v>
      </c>
      <c r="K408" s="26" t="s">
        <v>1073</v>
      </c>
      <c r="L408" s="33" t="s">
        <v>1074</v>
      </c>
      <c r="M408" s="5" t="s">
        <v>2221</v>
      </c>
      <c r="N408" s="5"/>
      <c r="O408" s="5" t="s">
        <v>1075</v>
      </c>
      <c r="P408" s="5" t="s">
        <v>1037</v>
      </c>
      <c r="Q408" s="24" t="s">
        <v>1033</v>
      </c>
      <c r="R408" s="7">
        <f>VLOOKUP(C408,'Internal Data'!A:G,4,FALSE)</f>
        <v>52</v>
      </c>
      <c r="S408" s="7" t="str">
        <f>VLOOKUP(C408,'Internal Data'!A:G,5,FALSE)</f>
        <v>001</v>
      </c>
      <c r="T408" s="7">
        <f>VLOOKUP(C408,'Internal Data'!A:G,6,FALSE)</f>
        <v>2002</v>
      </c>
      <c r="U408" s="94">
        <f>VLOOKUP(C408,'Internal Data'!A:G,7,FALSE)</f>
        <v>44</v>
      </c>
      <c r="V408" s="92" t="str">
        <f>VLOOKUP(C408,'Direct Energy Data'!B:F,5,FALSE)</f>
        <v>OE-GSD</v>
      </c>
      <c r="W408" s="47" t="str">
        <f>VLOOKUP(V408,'EnergyCAP Data'!K:L,2,FALSE)</f>
        <v>OE Gen Sec DS</v>
      </c>
      <c r="X408" s="48">
        <f>VLOOKUP(F408,'Direct Energy Data'!A:C,3,FALSE)</f>
        <v>81.760000000000019</v>
      </c>
      <c r="Y408" s="48">
        <f>VLOOKUP(C408,'EnergyCAP Data'!A:B,2,FALSE)</f>
        <v>72</v>
      </c>
      <c r="Z408" s="48">
        <f>VLOOKUP(C408,'EnergyCAP Data'!N:O,2,FALSE)</f>
        <v>5</v>
      </c>
      <c r="AA408" s="39"/>
      <c r="AB408" s="39"/>
      <c r="AC408" s="40"/>
      <c r="AD408" s="49">
        <f t="shared" si="15"/>
        <v>1.6438356164383563E-3</v>
      </c>
    </row>
    <row r="409" spans="1:30" x14ac:dyDescent="0.35">
      <c r="A409" s="7">
        <f t="shared" si="16"/>
        <v>1</v>
      </c>
      <c r="B409" s="5" t="s">
        <v>1110</v>
      </c>
      <c r="C409" s="6" t="s">
        <v>827</v>
      </c>
      <c r="D409" s="5" t="s">
        <v>2223</v>
      </c>
      <c r="E409" s="8">
        <v>210001180004</v>
      </c>
      <c r="F409" s="6" t="s">
        <v>828</v>
      </c>
      <c r="G409" s="5" t="s">
        <v>2747</v>
      </c>
      <c r="H409" s="24" t="str">
        <f>VLOOKUP(F409,'Direct Energy Data'!A:E,5,FALSE)</f>
        <v>44286-9617</v>
      </c>
      <c r="I409" s="24" t="s">
        <v>2302</v>
      </c>
      <c r="J409" s="25" t="s">
        <v>2225</v>
      </c>
      <c r="K409" s="26" t="s">
        <v>1073</v>
      </c>
      <c r="L409" s="33" t="s">
        <v>1074</v>
      </c>
      <c r="M409" s="5" t="s">
        <v>2224</v>
      </c>
      <c r="N409" s="5"/>
      <c r="O409" s="5" t="s">
        <v>1075</v>
      </c>
      <c r="P409" s="5" t="s">
        <v>1037</v>
      </c>
      <c r="Q409" s="24" t="s">
        <v>1033</v>
      </c>
      <c r="R409" s="7">
        <f>VLOOKUP(C409,'Internal Data'!A:G,4,FALSE)</f>
        <v>52</v>
      </c>
      <c r="S409" s="7" t="str">
        <f>VLOOKUP(C409,'Internal Data'!A:G,5,FALSE)</f>
        <v>001</v>
      </c>
      <c r="T409" s="7">
        <f>VLOOKUP(C409,'Internal Data'!A:G,6,FALSE)</f>
        <v>2002</v>
      </c>
      <c r="U409" s="94">
        <f>VLOOKUP(C409,'Internal Data'!A:G,7,FALSE)</f>
        <v>44</v>
      </c>
      <c r="V409" s="92" t="str">
        <f>VLOOKUP(C409,'Direct Energy Data'!B:F,5,FALSE)</f>
        <v>OE-GSD</v>
      </c>
      <c r="W409" s="47" t="str">
        <f>VLOOKUP(V409,'EnergyCAP Data'!K:L,2,FALSE)</f>
        <v>OE Gen Sec DS</v>
      </c>
      <c r="X409" s="48">
        <f>VLOOKUP(F409,'Direct Energy Data'!A:C,3,FALSE)</f>
        <v>81.760000000000019</v>
      </c>
      <c r="Y409" s="48">
        <f>VLOOKUP(C409,'EnergyCAP Data'!A:B,2,FALSE)</f>
        <v>72</v>
      </c>
      <c r="Z409" s="48">
        <f>VLOOKUP(C409,'EnergyCAP Data'!N:O,2,FALSE)</f>
        <v>5</v>
      </c>
      <c r="AA409" s="39"/>
      <c r="AB409" s="39"/>
      <c r="AC409" s="40"/>
      <c r="AD409" s="49">
        <f t="shared" si="15"/>
        <v>1.6438356164383563E-3</v>
      </c>
    </row>
    <row r="410" spans="1:30" x14ac:dyDescent="0.35">
      <c r="A410" s="7">
        <f t="shared" si="16"/>
        <v>1</v>
      </c>
      <c r="B410" s="5" t="s">
        <v>1110</v>
      </c>
      <c r="C410" s="6" t="s">
        <v>829</v>
      </c>
      <c r="D410" s="5" t="s">
        <v>2226</v>
      </c>
      <c r="E410" s="8">
        <v>210001180004</v>
      </c>
      <c r="F410" s="6" t="s">
        <v>830</v>
      </c>
      <c r="G410" s="5" t="s">
        <v>2748</v>
      </c>
      <c r="H410" s="24" t="str">
        <f>VLOOKUP(F410,'Direct Energy Data'!A:E,5,FALSE)</f>
        <v>44212-1625</v>
      </c>
      <c r="I410" s="24" t="s">
        <v>2302</v>
      </c>
      <c r="J410" s="25" t="s">
        <v>2228</v>
      </c>
      <c r="K410" s="26" t="s">
        <v>1073</v>
      </c>
      <c r="L410" s="33" t="s">
        <v>1074</v>
      </c>
      <c r="M410" s="5" t="s">
        <v>2227</v>
      </c>
      <c r="N410" s="5"/>
      <c r="O410" s="5" t="s">
        <v>1075</v>
      </c>
      <c r="P410" s="5" t="s">
        <v>1037</v>
      </c>
      <c r="Q410" s="24" t="s">
        <v>1033</v>
      </c>
      <c r="R410" s="7">
        <f>VLOOKUP(C410,'Internal Data'!A:G,4,FALSE)</f>
        <v>52</v>
      </c>
      <c r="S410" s="7" t="str">
        <f>VLOOKUP(C410,'Internal Data'!A:G,5,FALSE)</f>
        <v>001</v>
      </c>
      <c r="T410" s="7">
        <f>VLOOKUP(C410,'Internal Data'!A:G,6,FALSE)</f>
        <v>2002</v>
      </c>
      <c r="U410" s="94">
        <f>VLOOKUP(C410,'Internal Data'!A:G,7,FALSE)</f>
        <v>44</v>
      </c>
      <c r="V410" s="92" t="str">
        <f>VLOOKUP(C410,'Direct Energy Data'!B:F,5,FALSE)</f>
        <v>OE-GSD</v>
      </c>
      <c r="W410" s="47" t="str">
        <f>VLOOKUP(V410,'EnergyCAP Data'!K:L,2,FALSE)</f>
        <v>OE Gen Sec DS</v>
      </c>
      <c r="X410" s="48">
        <f>VLOOKUP(F410,'Direct Energy Data'!A:C,3,FALSE)</f>
        <v>81.760000000000019</v>
      </c>
      <c r="Y410" s="48">
        <f>VLOOKUP(C410,'EnergyCAP Data'!A:B,2,FALSE)</f>
        <v>72</v>
      </c>
      <c r="Z410" s="48">
        <f>VLOOKUP(C410,'EnergyCAP Data'!N:O,2,FALSE)</f>
        <v>5</v>
      </c>
      <c r="AA410" s="39"/>
      <c r="AB410" s="39"/>
      <c r="AC410" s="40"/>
      <c r="AD410" s="49">
        <f t="shared" si="15"/>
        <v>1.6438356164383563E-3</v>
      </c>
    </row>
    <row r="411" spans="1:30" x14ac:dyDescent="0.35">
      <c r="A411" s="7">
        <f t="shared" si="16"/>
        <v>1</v>
      </c>
      <c r="B411" s="5" t="s">
        <v>1110</v>
      </c>
      <c r="C411" s="6" t="s">
        <v>831</v>
      </c>
      <c r="D411" s="5" t="s">
        <v>2229</v>
      </c>
      <c r="E411" s="8">
        <v>210001180004</v>
      </c>
      <c r="F411" s="6" t="s">
        <v>832</v>
      </c>
      <c r="G411" s="5" t="s">
        <v>2749</v>
      </c>
      <c r="H411" s="24" t="str">
        <f>VLOOKUP(F411,'Direct Energy Data'!A:E,5,FALSE)</f>
        <v>44212-1811</v>
      </c>
      <c r="I411" s="24" t="s">
        <v>2302</v>
      </c>
      <c r="J411" s="25" t="s">
        <v>2231</v>
      </c>
      <c r="K411" s="26" t="s">
        <v>1073</v>
      </c>
      <c r="L411" s="33" t="s">
        <v>1074</v>
      </c>
      <c r="M411" s="5" t="s">
        <v>2230</v>
      </c>
      <c r="N411" s="5"/>
      <c r="O411" s="5" t="s">
        <v>1075</v>
      </c>
      <c r="P411" s="5" t="s">
        <v>1037</v>
      </c>
      <c r="Q411" s="24" t="s">
        <v>1033</v>
      </c>
      <c r="R411" s="7">
        <f>VLOOKUP(C411,'Internal Data'!A:G,4,FALSE)</f>
        <v>52</v>
      </c>
      <c r="S411" s="7" t="str">
        <f>VLOOKUP(C411,'Internal Data'!A:G,5,FALSE)</f>
        <v>001</v>
      </c>
      <c r="T411" s="7">
        <f>VLOOKUP(C411,'Internal Data'!A:G,6,FALSE)</f>
        <v>2002</v>
      </c>
      <c r="U411" s="94">
        <f>VLOOKUP(C411,'Internal Data'!A:G,7,FALSE)</f>
        <v>44</v>
      </c>
      <c r="V411" s="92" t="str">
        <f>VLOOKUP(C411,'Direct Energy Data'!B:F,5,FALSE)</f>
        <v>OE-GSD</v>
      </c>
      <c r="W411" s="47" t="str">
        <f>VLOOKUP(V411,'EnergyCAP Data'!K:L,2,FALSE)</f>
        <v>OE Gen Sec DS</v>
      </c>
      <c r="X411" s="48">
        <f>VLOOKUP(F411,'Direct Energy Data'!A:C,3,FALSE)</f>
        <v>81.760000000000019</v>
      </c>
      <c r="Y411" s="48">
        <f>VLOOKUP(C411,'EnergyCAP Data'!A:B,2,FALSE)</f>
        <v>72</v>
      </c>
      <c r="Z411" s="48">
        <f>VLOOKUP(C411,'EnergyCAP Data'!N:O,2,FALSE)</f>
        <v>5</v>
      </c>
      <c r="AA411" s="39"/>
      <c r="AB411" s="39"/>
      <c r="AC411" s="40"/>
      <c r="AD411" s="49">
        <f t="shared" si="15"/>
        <v>1.6438356164383563E-3</v>
      </c>
    </row>
    <row r="412" spans="1:30" x14ac:dyDescent="0.35">
      <c r="A412" s="7">
        <f t="shared" si="16"/>
        <v>1</v>
      </c>
      <c r="B412" s="5" t="s">
        <v>1110</v>
      </c>
      <c r="C412" s="6" t="s">
        <v>833</v>
      </c>
      <c r="D412" s="5" t="s">
        <v>2232</v>
      </c>
      <c r="E412" s="8">
        <v>210001180004</v>
      </c>
      <c r="F412" s="6" t="s">
        <v>834</v>
      </c>
      <c r="G412" s="5" t="s">
        <v>2750</v>
      </c>
      <c r="H412" s="24" t="str">
        <f>VLOOKUP(F412,'Direct Energy Data'!A:E,5,FALSE)</f>
        <v>44233-9460</v>
      </c>
      <c r="I412" s="24" t="s">
        <v>2302</v>
      </c>
      <c r="J412" s="25" t="s">
        <v>2234</v>
      </c>
      <c r="K412" s="26" t="s">
        <v>1073</v>
      </c>
      <c r="L412" s="33" t="s">
        <v>1074</v>
      </c>
      <c r="M412" s="5" t="s">
        <v>2233</v>
      </c>
      <c r="N412" s="5"/>
      <c r="O412" s="5" t="s">
        <v>1075</v>
      </c>
      <c r="P412" s="5" t="s">
        <v>1037</v>
      </c>
      <c r="Q412" s="24" t="s">
        <v>1033</v>
      </c>
      <c r="R412" s="7">
        <f>VLOOKUP(C412,'Internal Data'!A:G,4,FALSE)</f>
        <v>52</v>
      </c>
      <c r="S412" s="7" t="str">
        <f>VLOOKUP(C412,'Internal Data'!A:G,5,FALSE)</f>
        <v>001</v>
      </c>
      <c r="T412" s="7">
        <f>VLOOKUP(C412,'Internal Data'!A:G,6,FALSE)</f>
        <v>2002</v>
      </c>
      <c r="U412" s="94">
        <f>VLOOKUP(C412,'Internal Data'!A:G,7,FALSE)</f>
        <v>44</v>
      </c>
      <c r="V412" s="92" t="str">
        <f>VLOOKUP(C412,'Direct Energy Data'!B:F,5,FALSE)</f>
        <v>OE-GSD</v>
      </c>
      <c r="W412" s="47" t="str">
        <f>VLOOKUP(V412,'EnergyCAP Data'!K:L,2,FALSE)</f>
        <v>OE Gen Sec DS</v>
      </c>
      <c r="X412" s="48">
        <f>VLOOKUP(F412,'Direct Energy Data'!A:C,3,FALSE)</f>
        <v>81.760000000000019</v>
      </c>
      <c r="Y412" s="48">
        <f>VLOOKUP(C412,'EnergyCAP Data'!A:B,2,FALSE)</f>
        <v>72</v>
      </c>
      <c r="Z412" s="48">
        <f>VLOOKUP(C412,'EnergyCAP Data'!N:O,2,FALSE)</f>
        <v>5</v>
      </c>
      <c r="AA412" s="39"/>
      <c r="AB412" s="39"/>
      <c r="AC412" s="40"/>
      <c r="AD412" s="49">
        <f t="shared" si="15"/>
        <v>1.6438356164383563E-3</v>
      </c>
    </row>
    <row r="413" spans="1:30" x14ac:dyDescent="0.35">
      <c r="A413" s="7">
        <f t="shared" si="16"/>
        <v>1</v>
      </c>
      <c r="B413" s="5" t="s">
        <v>1110</v>
      </c>
      <c r="C413" s="6" t="s">
        <v>835</v>
      </c>
      <c r="D413" s="5" t="s">
        <v>2235</v>
      </c>
      <c r="E413" s="8">
        <v>210001180004</v>
      </c>
      <c r="F413" s="6" t="s">
        <v>836</v>
      </c>
      <c r="G413" s="5" t="s">
        <v>2751</v>
      </c>
      <c r="H413" s="24" t="str">
        <f>VLOOKUP(F413,'Direct Energy Data'!A:E,5,FALSE)</f>
        <v>44212-1528</v>
      </c>
      <c r="I413" s="24" t="s">
        <v>2302</v>
      </c>
      <c r="J413" s="25" t="s">
        <v>2237</v>
      </c>
      <c r="K413" s="26" t="s">
        <v>1073</v>
      </c>
      <c r="L413" s="33" t="s">
        <v>1074</v>
      </c>
      <c r="M413" s="5" t="s">
        <v>2236</v>
      </c>
      <c r="N413" s="5"/>
      <c r="O413" s="5" t="s">
        <v>1075</v>
      </c>
      <c r="P413" s="5" t="s">
        <v>1037</v>
      </c>
      <c r="Q413" s="24" t="s">
        <v>1033</v>
      </c>
      <c r="R413" s="7">
        <f>VLOOKUP(C413,'Internal Data'!A:G,4,FALSE)</f>
        <v>52</v>
      </c>
      <c r="S413" s="7" t="str">
        <f>VLOOKUP(C413,'Internal Data'!A:G,5,FALSE)</f>
        <v>001</v>
      </c>
      <c r="T413" s="7">
        <f>VLOOKUP(C413,'Internal Data'!A:G,6,FALSE)</f>
        <v>2002</v>
      </c>
      <c r="U413" s="94">
        <f>VLOOKUP(C413,'Internal Data'!A:G,7,FALSE)</f>
        <v>44</v>
      </c>
      <c r="V413" s="92" t="str">
        <f>VLOOKUP(C413,'Direct Energy Data'!B:F,5,FALSE)</f>
        <v>OE-GSD</v>
      </c>
      <c r="W413" s="47" t="str">
        <f>VLOOKUP(V413,'EnergyCAP Data'!K:L,2,FALSE)</f>
        <v>OE Gen Sec DS</v>
      </c>
      <c r="X413" s="48">
        <f>VLOOKUP(F413,'Direct Energy Data'!A:C,3,FALSE)</f>
        <v>81.760000000000019</v>
      </c>
      <c r="Y413" s="48">
        <f>VLOOKUP(C413,'EnergyCAP Data'!A:B,2,FALSE)</f>
        <v>72</v>
      </c>
      <c r="Z413" s="48">
        <f>VLOOKUP(C413,'EnergyCAP Data'!N:O,2,FALSE)</f>
        <v>5</v>
      </c>
      <c r="AA413" s="39"/>
      <c r="AB413" s="39"/>
      <c r="AC413" s="40"/>
      <c r="AD413" s="49">
        <f t="shared" si="15"/>
        <v>1.6438356164383563E-3</v>
      </c>
    </row>
    <row r="414" spans="1:30" x14ac:dyDescent="0.35">
      <c r="A414" s="7">
        <f t="shared" si="16"/>
        <v>1</v>
      </c>
      <c r="B414" s="5" t="s">
        <v>1022</v>
      </c>
      <c r="C414" s="6" t="s">
        <v>843</v>
      </c>
      <c r="D414" s="5" t="s">
        <v>2238</v>
      </c>
      <c r="E414" s="8" t="s">
        <v>1023</v>
      </c>
      <c r="F414" s="6" t="s">
        <v>844</v>
      </c>
      <c r="G414" s="5" t="s">
        <v>2752</v>
      </c>
      <c r="H414" s="24" t="str">
        <f>VLOOKUP(F414,'Direct Energy Data'!A:E,5,FALSE)</f>
        <v>44124-4701</v>
      </c>
      <c r="I414" s="24" t="s">
        <v>2302</v>
      </c>
      <c r="J414" s="25" t="s">
        <v>2240</v>
      </c>
      <c r="K414" s="26" t="s">
        <v>1073</v>
      </c>
      <c r="L414" s="33" t="s">
        <v>1074</v>
      </c>
      <c r="M414" s="5" t="s">
        <v>2239</v>
      </c>
      <c r="N414" s="5"/>
      <c r="O414" s="5" t="s">
        <v>1075</v>
      </c>
      <c r="P414" s="5" t="s">
        <v>1037</v>
      </c>
      <c r="Q414" s="24" t="s">
        <v>1033</v>
      </c>
      <c r="R414" s="7">
        <f>VLOOKUP(C414,'Internal Data'!A:G,4,FALSE)</f>
        <v>52</v>
      </c>
      <c r="S414" s="7" t="str">
        <f>VLOOKUP(C414,'Internal Data'!A:G,5,FALSE)</f>
        <v>001</v>
      </c>
      <c r="T414" s="7">
        <f>VLOOKUP(C414,'Internal Data'!A:G,6,FALSE)</f>
        <v>2002</v>
      </c>
      <c r="U414" s="94">
        <f>VLOOKUP(C414,'Internal Data'!A:G,7,FALSE)</f>
        <v>44</v>
      </c>
      <c r="V414" s="92" t="str">
        <f>VLOOKUP(C414,'Direct Energy Data'!B:F,5,FALSE)</f>
        <v>CE-GSD</v>
      </c>
      <c r="W414" s="47" t="str">
        <f>VLOOKUP(V414,'EnergyCAP Data'!K:L,2,FALSE)</f>
        <v>CE Gen Sec DS</v>
      </c>
      <c r="X414" s="48">
        <f>VLOOKUP(F414,'Direct Energy Data'!A:C,3,FALSE)</f>
        <v>70.080000000000013</v>
      </c>
      <c r="Y414" s="48">
        <f>VLOOKUP(C414,'EnergyCAP Data'!A:B,2,FALSE)</f>
        <v>72</v>
      </c>
      <c r="Z414" s="48">
        <f>VLOOKUP(C414,'EnergyCAP Data'!N:O,2,FALSE)</f>
        <v>5</v>
      </c>
      <c r="AA414" s="39"/>
      <c r="AB414" s="39"/>
      <c r="AC414" s="40"/>
      <c r="AD414" s="49">
        <f t="shared" si="15"/>
        <v>1.6438356164383563E-3</v>
      </c>
    </row>
    <row r="415" spans="1:30" x14ac:dyDescent="0.35">
      <c r="A415" s="7">
        <f t="shared" si="16"/>
        <v>1</v>
      </c>
      <c r="B415" s="5" t="s">
        <v>1022</v>
      </c>
      <c r="C415" s="6" t="s">
        <v>845</v>
      </c>
      <c r="D415" s="5" t="s">
        <v>2241</v>
      </c>
      <c r="E415" s="8" t="s">
        <v>1023</v>
      </c>
      <c r="F415" s="6" t="s">
        <v>846</v>
      </c>
      <c r="G415" s="5" t="s">
        <v>2753</v>
      </c>
      <c r="H415" s="24" t="str">
        <f>VLOOKUP(F415,'Direct Energy Data'!A:E,5,FALSE)</f>
        <v>44125-5431</v>
      </c>
      <c r="I415" s="24" t="s">
        <v>2302</v>
      </c>
      <c r="J415" s="25" t="s">
        <v>2243</v>
      </c>
      <c r="K415" s="26" t="s">
        <v>1073</v>
      </c>
      <c r="L415" s="33" t="s">
        <v>1074</v>
      </c>
      <c r="M415" s="5" t="s">
        <v>2242</v>
      </c>
      <c r="N415" s="5"/>
      <c r="O415" s="5" t="s">
        <v>1075</v>
      </c>
      <c r="P415" s="5" t="s">
        <v>1037</v>
      </c>
      <c r="Q415" s="24" t="s">
        <v>1033</v>
      </c>
      <c r="R415" s="7">
        <f>VLOOKUP(C415,'Internal Data'!A:G,4,FALSE)</f>
        <v>52</v>
      </c>
      <c r="S415" s="7" t="str">
        <f>VLOOKUP(C415,'Internal Data'!A:G,5,FALSE)</f>
        <v>001</v>
      </c>
      <c r="T415" s="7">
        <f>VLOOKUP(C415,'Internal Data'!A:G,6,FALSE)</f>
        <v>2002</v>
      </c>
      <c r="U415" s="94">
        <f>VLOOKUP(C415,'Internal Data'!A:G,7,FALSE)</f>
        <v>44</v>
      </c>
      <c r="V415" s="92" t="str">
        <f>VLOOKUP(C415,'Direct Energy Data'!B:F,5,FALSE)</f>
        <v>CE-GSD</v>
      </c>
      <c r="W415" s="47" t="str">
        <f>VLOOKUP(V415,'EnergyCAP Data'!K:L,2,FALSE)</f>
        <v>CE Gen Sec DS</v>
      </c>
      <c r="X415" s="48">
        <f>VLOOKUP(F415,'Direct Energy Data'!A:C,3,FALSE)</f>
        <v>64.240000000000009</v>
      </c>
      <c r="Y415" s="48">
        <f>VLOOKUP(C415,'EnergyCAP Data'!A:B,2,FALSE)</f>
        <v>72</v>
      </c>
      <c r="Z415" s="48">
        <f>VLOOKUP(C415,'EnergyCAP Data'!N:O,2,FALSE)</f>
        <v>5</v>
      </c>
      <c r="AA415" s="39"/>
      <c r="AB415" s="39"/>
      <c r="AC415" s="40"/>
      <c r="AD415" s="49">
        <f t="shared" si="15"/>
        <v>1.6438356164383563E-3</v>
      </c>
    </row>
    <row r="416" spans="1:30" x14ac:dyDescent="0.35">
      <c r="A416" s="7">
        <f t="shared" si="16"/>
        <v>1</v>
      </c>
      <c r="B416" s="5" t="s">
        <v>1022</v>
      </c>
      <c r="C416" s="6" t="s">
        <v>847</v>
      </c>
      <c r="D416" s="5" t="s">
        <v>2244</v>
      </c>
      <c r="E416" s="8" t="s">
        <v>1023</v>
      </c>
      <c r="F416" s="6" t="s">
        <v>848</v>
      </c>
      <c r="G416" s="5" t="s">
        <v>2754</v>
      </c>
      <c r="H416" s="24" t="str">
        <f>VLOOKUP(F416,'Direct Energy Data'!A:E,5,FALSE)</f>
        <v>44139-1751</v>
      </c>
      <c r="I416" s="24" t="s">
        <v>2302</v>
      </c>
      <c r="J416" s="25" t="s">
        <v>2246</v>
      </c>
      <c r="K416" s="26" t="s">
        <v>1073</v>
      </c>
      <c r="L416" s="33" t="s">
        <v>1074</v>
      </c>
      <c r="M416" s="5" t="s">
        <v>2245</v>
      </c>
      <c r="N416" s="5"/>
      <c r="O416" s="5" t="s">
        <v>1075</v>
      </c>
      <c r="P416" s="5" t="s">
        <v>1037</v>
      </c>
      <c r="Q416" s="24" t="s">
        <v>1033</v>
      </c>
      <c r="R416" s="7">
        <f>VLOOKUP(C416,'Internal Data'!A:G,4,FALSE)</f>
        <v>52</v>
      </c>
      <c r="S416" s="7" t="str">
        <f>VLOOKUP(C416,'Internal Data'!A:G,5,FALSE)</f>
        <v>001</v>
      </c>
      <c r="T416" s="7">
        <f>VLOOKUP(C416,'Internal Data'!A:G,6,FALSE)</f>
        <v>2002</v>
      </c>
      <c r="U416" s="94">
        <f>VLOOKUP(C416,'Internal Data'!A:G,7,FALSE)</f>
        <v>44</v>
      </c>
      <c r="V416" s="92" t="str">
        <f>VLOOKUP(C416,'Direct Energy Data'!B:F,5,FALSE)</f>
        <v>CE-GSD</v>
      </c>
      <c r="W416" s="47" t="str">
        <f>VLOOKUP(V416,'EnergyCAP Data'!K:L,2,FALSE)</f>
        <v>CE Gen Sec DS</v>
      </c>
      <c r="X416" s="48">
        <f>VLOOKUP(F416,'Direct Energy Data'!A:C,3,FALSE)</f>
        <v>64.240000000000009</v>
      </c>
      <c r="Y416" s="48">
        <f>VLOOKUP(C416,'EnergyCAP Data'!A:B,2,FALSE)</f>
        <v>72</v>
      </c>
      <c r="Z416" s="48">
        <f>VLOOKUP(C416,'EnergyCAP Data'!N:O,2,FALSE)</f>
        <v>5</v>
      </c>
      <c r="AA416" s="39"/>
      <c r="AB416" s="39"/>
      <c r="AC416" s="40"/>
      <c r="AD416" s="49">
        <f t="shared" si="15"/>
        <v>1.6438356164383563E-3</v>
      </c>
    </row>
    <row r="417" spans="1:30" x14ac:dyDescent="0.35">
      <c r="A417" s="7">
        <f t="shared" si="16"/>
        <v>1</v>
      </c>
      <c r="B417" s="5" t="s">
        <v>1022</v>
      </c>
      <c r="C417" s="6" t="s">
        <v>849</v>
      </c>
      <c r="D417" s="5" t="s">
        <v>2247</v>
      </c>
      <c r="E417" s="8" t="s">
        <v>1023</v>
      </c>
      <c r="F417" s="6" t="s">
        <v>850</v>
      </c>
      <c r="G417" s="5" t="s">
        <v>2755</v>
      </c>
      <c r="H417" s="24" t="str">
        <f>VLOOKUP(F417,'Direct Energy Data'!A:E,5,FALSE)</f>
        <v>44118-4130</v>
      </c>
      <c r="I417" s="24" t="s">
        <v>2302</v>
      </c>
      <c r="J417" s="25" t="s">
        <v>2249</v>
      </c>
      <c r="K417" s="26" t="s">
        <v>1073</v>
      </c>
      <c r="L417" s="33" t="s">
        <v>1074</v>
      </c>
      <c r="M417" s="5" t="s">
        <v>2248</v>
      </c>
      <c r="N417" s="5"/>
      <c r="O417" s="5" t="s">
        <v>1075</v>
      </c>
      <c r="P417" s="5" t="s">
        <v>1037</v>
      </c>
      <c r="Q417" s="24" t="s">
        <v>1033</v>
      </c>
      <c r="R417" s="7">
        <f>VLOOKUP(C417,'Internal Data'!A:G,4,FALSE)</f>
        <v>52</v>
      </c>
      <c r="S417" s="7" t="str">
        <f>VLOOKUP(C417,'Internal Data'!A:G,5,FALSE)</f>
        <v>001</v>
      </c>
      <c r="T417" s="7">
        <f>VLOOKUP(C417,'Internal Data'!A:G,6,FALSE)</f>
        <v>2002</v>
      </c>
      <c r="U417" s="94">
        <f>VLOOKUP(C417,'Internal Data'!A:G,7,FALSE)</f>
        <v>44</v>
      </c>
      <c r="V417" s="92" t="str">
        <f>VLOOKUP(C417,'Direct Energy Data'!B:F,5,FALSE)</f>
        <v>CE-GSD</v>
      </c>
      <c r="W417" s="47" t="str">
        <f>VLOOKUP(V417,'EnergyCAP Data'!K:L,2,FALSE)</f>
        <v>CE Gen Sec DS</v>
      </c>
      <c r="X417" s="48">
        <f>VLOOKUP(F417,'Direct Energy Data'!A:C,3,FALSE)</f>
        <v>81.760000000000019</v>
      </c>
      <c r="Y417" s="48">
        <f>VLOOKUP(C417,'EnergyCAP Data'!A:B,2,FALSE)</f>
        <v>72</v>
      </c>
      <c r="Z417" s="48">
        <f>VLOOKUP(C417,'EnergyCAP Data'!N:O,2,FALSE)</f>
        <v>5</v>
      </c>
      <c r="AA417" s="39"/>
      <c r="AB417" s="39"/>
      <c r="AC417" s="40"/>
      <c r="AD417" s="49">
        <f t="shared" si="15"/>
        <v>1.6438356164383563E-3</v>
      </c>
    </row>
    <row r="418" spans="1:30" x14ac:dyDescent="0.35">
      <c r="A418" s="7">
        <f t="shared" si="16"/>
        <v>1</v>
      </c>
      <c r="B418" s="5" t="s">
        <v>1022</v>
      </c>
      <c r="C418" s="6" t="s">
        <v>851</v>
      </c>
      <c r="D418" s="5" t="s">
        <v>2250</v>
      </c>
      <c r="E418" s="8">
        <v>210000928007</v>
      </c>
      <c r="F418" s="6" t="s">
        <v>852</v>
      </c>
      <c r="G418" s="5" t="s">
        <v>2756</v>
      </c>
      <c r="H418" s="24" t="str">
        <f>VLOOKUP(F418,'Direct Energy Data'!A:E,5,FALSE)</f>
        <v>44138-2507</v>
      </c>
      <c r="I418" s="24" t="s">
        <v>2303</v>
      </c>
      <c r="J418" s="25" t="s">
        <v>2252</v>
      </c>
      <c r="K418" s="26" t="s">
        <v>1073</v>
      </c>
      <c r="L418" s="33" t="s">
        <v>1074</v>
      </c>
      <c r="M418" s="5" t="s">
        <v>2251</v>
      </c>
      <c r="N418" s="5"/>
      <c r="O418" s="5" t="s">
        <v>1075</v>
      </c>
      <c r="P418" s="5" t="s">
        <v>1037</v>
      </c>
      <c r="Q418" s="24" t="s">
        <v>1033</v>
      </c>
      <c r="R418" s="7" t="str">
        <f>VLOOKUP(C418,'Internal Data'!A:G,4,FALSE)</f>
        <v>52</v>
      </c>
      <c r="S418" s="7" t="str">
        <f>VLOOKUP(C418,'Internal Data'!A:G,5,FALSE)</f>
        <v>001</v>
      </c>
      <c r="T418" s="7">
        <f>VLOOKUP(C418,'Internal Data'!A:G,6,FALSE)</f>
        <v>2002</v>
      </c>
      <c r="U418" s="94">
        <f>VLOOKUP(C418,'Internal Data'!A:G,7,FALSE)</f>
        <v>44</v>
      </c>
      <c r="V418" s="92" t="str">
        <f>VLOOKUP(C418,'Direct Energy Data'!B:F,5,FALSE)</f>
        <v>CE-GSD</v>
      </c>
      <c r="W418" s="47" t="str">
        <f>VLOOKUP(V418,'EnergyCAP Data'!K:L,2,FALSE)</f>
        <v>CE Gen Sec DS</v>
      </c>
      <c r="X418" s="48">
        <f>VLOOKUP(F418,'Direct Energy Data'!A:C,3,FALSE)</f>
        <v>75.920000000000016</v>
      </c>
      <c r="Y418" s="48">
        <f>VLOOKUP(C418,'EnergyCAP Data'!A:B,2,FALSE)</f>
        <v>72</v>
      </c>
      <c r="Z418" s="48">
        <f>VLOOKUP(C418,'EnergyCAP Data'!N:O,2,FALSE)</f>
        <v>5</v>
      </c>
      <c r="AA418" s="39"/>
      <c r="AB418" s="39"/>
      <c r="AC418" s="40"/>
      <c r="AD418" s="49">
        <f t="shared" si="15"/>
        <v>1.6438356164383563E-3</v>
      </c>
    </row>
    <row r="419" spans="1:30" x14ac:dyDescent="0.35">
      <c r="A419" s="7">
        <f t="shared" si="16"/>
        <v>1</v>
      </c>
      <c r="B419" s="5" t="s">
        <v>1022</v>
      </c>
      <c r="C419" s="6" t="s">
        <v>855</v>
      </c>
      <c r="D419" s="5" t="s">
        <v>2255</v>
      </c>
      <c r="E419" s="8">
        <v>210000928007</v>
      </c>
      <c r="F419" s="6" t="s">
        <v>856</v>
      </c>
      <c r="G419" s="5" t="s">
        <v>2757</v>
      </c>
      <c r="H419" s="24" t="str">
        <f>VLOOKUP(F419,'Direct Energy Data'!A:E,5,FALSE)</f>
        <v>44070-4613</v>
      </c>
      <c r="I419" s="24" t="s">
        <v>2303</v>
      </c>
      <c r="J419" s="25" t="s">
        <v>2257</v>
      </c>
      <c r="K419" s="26" t="s">
        <v>1073</v>
      </c>
      <c r="L419" s="33" t="s">
        <v>1074</v>
      </c>
      <c r="M419" s="5" t="s">
        <v>2256</v>
      </c>
      <c r="N419" s="5"/>
      <c r="O419" s="5" t="s">
        <v>1075</v>
      </c>
      <c r="P419" s="5" t="s">
        <v>1037</v>
      </c>
      <c r="Q419" s="24" t="s">
        <v>1033</v>
      </c>
      <c r="R419" s="7" t="str">
        <f>VLOOKUP(C419,'Internal Data'!A:G,4,FALSE)</f>
        <v>52</v>
      </c>
      <c r="S419" s="7" t="str">
        <f>VLOOKUP(C419,'Internal Data'!A:G,5,FALSE)</f>
        <v>001</v>
      </c>
      <c r="T419" s="7">
        <f>VLOOKUP(C419,'Internal Data'!A:G,6,FALSE)</f>
        <v>2002</v>
      </c>
      <c r="U419" s="94">
        <f>VLOOKUP(C419,'Internal Data'!A:G,7,FALSE)</f>
        <v>44</v>
      </c>
      <c r="V419" s="92" t="str">
        <f>VLOOKUP(C419,'Direct Energy Data'!B:F,5,FALSE)</f>
        <v>CE-GSD</v>
      </c>
      <c r="W419" s="47" t="str">
        <f>VLOOKUP(V419,'EnergyCAP Data'!K:L,2,FALSE)</f>
        <v>CE Gen Sec DS</v>
      </c>
      <c r="X419" s="48">
        <f>VLOOKUP(F419,'Direct Energy Data'!A:C,3,FALSE)</f>
        <v>64.240000000000009</v>
      </c>
      <c r="Y419" s="48">
        <f>VLOOKUP(C419,'EnergyCAP Data'!A:B,2,FALSE)</f>
        <v>72</v>
      </c>
      <c r="Z419" s="48">
        <f>VLOOKUP(C419,'EnergyCAP Data'!N:O,2,FALSE)</f>
        <v>5</v>
      </c>
      <c r="AA419" s="39"/>
      <c r="AB419" s="39"/>
      <c r="AC419" s="40"/>
      <c r="AD419" s="49">
        <f t="shared" si="15"/>
        <v>1.6438356164383563E-3</v>
      </c>
    </row>
    <row r="420" spans="1:30" x14ac:dyDescent="0.35">
      <c r="A420" s="7">
        <f t="shared" si="16"/>
        <v>1</v>
      </c>
      <c r="B420" s="5" t="s">
        <v>1022</v>
      </c>
      <c r="C420" s="6" t="s">
        <v>859</v>
      </c>
      <c r="D420" s="5" t="s">
        <v>2258</v>
      </c>
      <c r="E420" s="8">
        <v>210000928007</v>
      </c>
      <c r="F420" s="6" t="s">
        <v>860</v>
      </c>
      <c r="G420" s="5" t="s">
        <v>2758</v>
      </c>
      <c r="H420" s="24" t="str">
        <f>VLOOKUP(F420,'Direct Energy Data'!A:E,5,FALSE)</f>
        <v>44143-2626</v>
      </c>
      <c r="I420" s="24" t="s">
        <v>2303</v>
      </c>
      <c r="J420" s="25" t="s">
        <v>2260</v>
      </c>
      <c r="K420" s="26" t="s">
        <v>1073</v>
      </c>
      <c r="L420" s="33" t="s">
        <v>1074</v>
      </c>
      <c r="M420" s="5" t="s">
        <v>2259</v>
      </c>
      <c r="N420" s="5"/>
      <c r="O420" s="5" t="s">
        <v>1075</v>
      </c>
      <c r="P420" s="5" t="s">
        <v>1037</v>
      </c>
      <c r="Q420" s="24" t="s">
        <v>1033</v>
      </c>
      <c r="R420" s="7" t="str">
        <f>VLOOKUP(C420,'Internal Data'!A:G,4,FALSE)</f>
        <v>52</v>
      </c>
      <c r="S420" s="7" t="str">
        <f>VLOOKUP(C420,'Internal Data'!A:G,5,FALSE)</f>
        <v>001</v>
      </c>
      <c r="T420" s="7">
        <f>VLOOKUP(C420,'Internal Data'!A:G,6,FALSE)</f>
        <v>2002</v>
      </c>
      <c r="U420" s="94">
        <f>VLOOKUP(C420,'Internal Data'!A:G,7,FALSE)</f>
        <v>44</v>
      </c>
      <c r="V420" s="92" t="str">
        <f>VLOOKUP(C420,'Direct Energy Data'!B:F,5,FALSE)</f>
        <v>CE-GSD</v>
      </c>
      <c r="W420" s="47" t="str">
        <f>VLOOKUP(V420,'EnergyCAP Data'!K:L,2,FALSE)</f>
        <v>CE Gen Sec DS</v>
      </c>
      <c r="X420" s="48">
        <f>VLOOKUP(F420,'Direct Energy Data'!A:C,3,FALSE)</f>
        <v>70.080000000000013</v>
      </c>
      <c r="Y420" s="48">
        <f>VLOOKUP(C420,'EnergyCAP Data'!A:B,2,FALSE)</f>
        <v>72</v>
      </c>
      <c r="Z420" s="48">
        <f>VLOOKUP(C420,'EnergyCAP Data'!N:O,2,FALSE)</f>
        <v>5</v>
      </c>
      <c r="AA420" s="39"/>
      <c r="AB420" s="39"/>
      <c r="AC420" s="40"/>
      <c r="AD420" s="49">
        <f t="shared" si="15"/>
        <v>1.6438356164383563E-3</v>
      </c>
    </row>
    <row r="421" spans="1:30" x14ac:dyDescent="0.35">
      <c r="A421" s="7">
        <f t="shared" si="16"/>
        <v>1</v>
      </c>
      <c r="B421" s="5" t="s">
        <v>1022</v>
      </c>
      <c r="C421" s="6" t="s">
        <v>673</v>
      </c>
      <c r="D421" s="5" t="s">
        <v>2261</v>
      </c>
      <c r="E421" s="8">
        <v>210000957006</v>
      </c>
      <c r="F421" s="6" t="s">
        <v>674</v>
      </c>
      <c r="G421" s="5" t="s">
        <v>2759</v>
      </c>
      <c r="H421" s="24" t="str">
        <f>VLOOKUP(F421,'Direct Energy Data'!A:E,5,FALSE)</f>
        <v>44116-4076</v>
      </c>
      <c r="I421" s="24" t="s">
        <v>2302</v>
      </c>
      <c r="J421" s="25" t="s">
        <v>2263</v>
      </c>
      <c r="K421" s="26" t="s">
        <v>1073</v>
      </c>
      <c r="L421" s="33" t="s">
        <v>1074</v>
      </c>
      <c r="M421" s="5" t="s">
        <v>2262</v>
      </c>
      <c r="N421" s="5"/>
      <c r="O421" s="5" t="s">
        <v>1075</v>
      </c>
      <c r="P421" s="5" t="s">
        <v>1037</v>
      </c>
      <c r="Q421" s="24" t="s">
        <v>1033</v>
      </c>
      <c r="R421" s="7">
        <f>VLOOKUP(C421,'Internal Data'!A:G,4,FALSE)</f>
        <v>52</v>
      </c>
      <c r="S421" s="7" t="str">
        <f>VLOOKUP(C421,'Internal Data'!A:G,5,FALSE)</f>
        <v>001</v>
      </c>
      <c r="T421" s="7">
        <f>VLOOKUP(C421,'Internal Data'!A:G,6,FALSE)</f>
        <v>2002</v>
      </c>
      <c r="U421" s="94">
        <f>VLOOKUP(C421,'Internal Data'!A:G,7,FALSE)</f>
        <v>44</v>
      </c>
      <c r="V421" s="92" t="str">
        <f>VLOOKUP(C421,'Direct Energy Data'!B:F,5,FALSE)</f>
        <v>CE-GSD</v>
      </c>
      <c r="W421" s="47" t="str">
        <f>VLOOKUP(V421,'EnergyCAP Data'!K:L,2,FALSE)</f>
        <v>CE Gen Sec DS</v>
      </c>
      <c r="X421" s="48">
        <f>VLOOKUP(F421,'Direct Energy Data'!A:C,3,FALSE)</f>
        <v>70.080000000000013</v>
      </c>
      <c r="Y421" s="48">
        <f>VLOOKUP(C421,'EnergyCAP Data'!A:B,2,FALSE)</f>
        <v>72</v>
      </c>
      <c r="Z421" s="48">
        <f>VLOOKUP(C421,'EnergyCAP Data'!N:O,2,FALSE)</f>
        <v>5</v>
      </c>
      <c r="AA421" s="39"/>
      <c r="AB421" s="39"/>
      <c r="AC421" s="40"/>
      <c r="AD421" s="49">
        <f t="shared" si="15"/>
        <v>1.6438356164383563E-3</v>
      </c>
    </row>
    <row r="422" spans="1:30" x14ac:dyDescent="0.35">
      <c r="A422" s="7">
        <f t="shared" si="16"/>
        <v>1</v>
      </c>
      <c r="B422" s="5" t="s">
        <v>1022</v>
      </c>
      <c r="C422" s="6" t="s">
        <v>671</v>
      </c>
      <c r="D422" s="5" t="s">
        <v>2076</v>
      </c>
      <c r="E422" s="8">
        <v>210000957006</v>
      </c>
      <c r="F422" s="6" t="s">
        <v>672</v>
      </c>
      <c r="G422" s="5" t="s">
        <v>2760</v>
      </c>
      <c r="H422" s="24" t="str">
        <f>VLOOKUP(F422,'Direct Energy Data'!A:E,5,FALSE)</f>
        <v>44131-6356</v>
      </c>
      <c r="I422" s="24" t="s">
        <v>2302</v>
      </c>
      <c r="J422" s="25" t="s">
        <v>2078</v>
      </c>
      <c r="K422" s="26" t="s">
        <v>1073</v>
      </c>
      <c r="L422" s="33" t="s">
        <v>1074</v>
      </c>
      <c r="M422" s="5" t="s">
        <v>2077</v>
      </c>
      <c r="N422" s="5"/>
      <c r="O422" s="5" t="s">
        <v>1075</v>
      </c>
      <c r="P422" s="5" t="s">
        <v>1037</v>
      </c>
      <c r="Q422" s="24" t="s">
        <v>1033</v>
      </c>
      <c r="R422" s="7">
        <f>VLOOKUP(C422,'Internal Data'!A:G,4,FALSE)</f>
        <v>52</v>
      </c>
      <c r="S422" s="7" t="str">
        <f>VLOOKUP(C422,'Internal Data'!A:G,5,FALSE)</f>
        <v>001</v>
      </c>
      <c r="T422" s="7">
        <f>VLOOKUP(C422,'Internal Data'!A:G,6,FALSE)</f>
        <v>2002</v>
      </c>
      <c r="U422" s="94">
        <f>VLOOKUP(C422,'Internal Data'!A:G,7,FALSE)</f>
        <v>44</v>
      </c>
      <c r="V422" s="92" t="str">
        <f>VLOOKUP(C422,'Direct Energy Data'!B:F,5,FALSE)</f>
        <v>CE-GSD</v>
      </c>
      <c r="W422" s="47" t="str">
        <f>VLOOKUP(V422,'EnergyCAP Data'!K:L,2,FALSE)</f>
        <v>CE Gen Sec DS</v>
      </c>
      <c r="X422" s="48">
        <f>VLOOKUP(F422,'Direct Energy Data'!A:C,3,FALSE)</f>
        <v>70.080000000000013</v>
      </c>
      <c r="Y422" s="48">
        <f>VLOOKUP(C422,'EnergyCAP Data'!A:B,2,FALSE)</f>
        <v>45</v>
      </c>
      <c r="Z422" s="48">
        <f>VLOOKUP(C422,'EnergyCAP Data'!N:O,2,FALSE)</f>
        <v>5</v>
      </c>
      <c r="AA422" s="39"/>
      <c r="AB422" s="39"/>
      <c r="AC422" s="40"/>
      <c r="AD422" s="49">
        <f t="shared" si="15"/>
        <v>1.0273972602739725E-3</v>
      </c>
    </row>
    <row r="423" spans="1:30" x14ac:dyDescent="0.35">
      <c r="A423" s="7">
        <f t="shared" si="16"/>
        <v>1</v>
      </c>
      <c r="B423" s="5" t="s">
        <v>1022</v>
      </c>
      <c r="C423" s="6" t="s">
        <v>342</v>
      </c>
      <c r="D423" s="5" t="s">
        <v>1292</v>
      </c>
      <c r="E423" s="8">
        <v>210000928015</v>
      </c>
      <c r="F423" s="6" t="s">
        <v>343</v>
      </c>
      <c r="G423" s="5" t="s">
        <v>2500</v>
      </c>
      <c r="H423" s="24" t="str">
        <f>VLOOKUP(F423,'Direct Energy Data'!A:E,5,FALSE)</f>
        <v>44113-1418</v>
      </c>
      <c r="I423" s="24" t="s">
        <v>2303</v>
      </c>
      <c r="J423" s="25" t="s">
        <v>1293</v>
      </c>
      <c r="K423" s="26" t="s">
        <v>1025</v>
      </c>
      <c r="L423" s="33" t="s">
        <v>1294</v>
      </c>
      <c r="M423" s="5" t="s">
        <v>1295</v>
      </c>
      <c r="N423" s="5"/>
      <c r="O423" s="5" t="s">
        <v>1207</v>
      </c>
      <c r="P423" s="5" t="s">
        <v>1037</v>
      </c>
      <c r="Q423" s="24" t="s">
        <v>1033</v>
      </c>
      <c r="R423" s="7">
        <f>VLOOKUP(C423,'Internal Data'!A:G,4,FALSE)</f>
        <v>52</v>
      </c>
      <c r="S423" s="7" t="str">
        <f>VLOOKUP(C423,'Internal Data'!A:G,5,FALSE)</f>
        <v>001</v>
      </c>
      <c r="T423" s="7">
        <f>VLOOKUP(C423,'Internal Data'!A:G,6,FALSE)</f>
        <v>2002</v>
      </c>
      <c r="U423" s="94">
        <f>VLOOKUP(C423,'Internal Data'!A:G,7,FALSE)</f>
        <v>88</v>
      </c>
      <c r="V423" s="92" t="str">
        <f>VLOOKUP(C423,'Direct Energy Data'!B:F,5,FALSE)</f>
        <v>CE-GSD</v>
      </c>
      <c r="W423" s="47" t="str">
        <f>VLOOKUP(V423,'EnergyCAP Data'!K:L,2,FALSE)</f>
        <v>CE Gen Sec DS</v>
      </c>
      <c r="X423" s="48">
        <f>VLOOKUP(F423,'Direct Energy Data'!A:C,3,FALSE)</f>
        <v>6</v>
      </c>
      <c r="Y423" s="48">
        <f>VLOOKUP(C423,'EnergyCAP Data'!A:B,2,FALSE)</f>
        <v>64</v>
      </c>
      <c r="Z423" s="48">
        <f>VLOOKUP(C423,'EnergyCAP Data'!N:O,2,FALSE)</f>
        <v>5</v>
      </c>
      <c r="AA423" s="39"/>
      <c r="AB423" s="39"/>
      <c r="AC423" s="40"/>
      <c r="AD423" s="49">
        <f t="shared" si="15"/>
        <v>1.4611872146118722E-3</v>
      </c>
    </row>
    <row r="424" spans="1:30" x14ac:dyDescent="0.35">
      <c r="A424" s="7">
        <f t="shared" si="16"/>
        <v>1</v>
      </c>
      <c r="B424" s="5" t="s">
        <v>1022</v>
      </c>
      <c r="C424" s="6" t="s">
        <v>368</v>
      </c>
      <c r="D424" s="5" t="s">
        <v>1623</v>
      </c>
      <c r="E424" s="8">
        <v>210000950019</v>
      </c>
      <c r="F424" s="6" t="s">
        <v>369</v>
      </c>
      <c r="G424" s="5" t="s">
        <v>2761</v>
      </c>
      <c r="H424" s="24">
        <f>VLOOKUP(F424,'Direct Energy Data'!A:E,5,FALSE)</f>
        <v>44135</v>
      </c>
      <c r="I424" s="24" t="s">
        <v>2302</v>
      </c>
      <c r="J424" s="25" t="s">
        <v>980</v>
      </c>
      <c r="K424" s="26" t="s">
        <v>1073</v>
      </c>
      <c r="L424" s="33" t="s">
        <v>1206</v>
      </c>
      <c r="M424" s="5" t="s">
        <v>1624</v>
      </c>
      <c r="N424" s="5"/>
      <c r="O424" s="5" t="s">
        <v>1207</v>
      </c>
      <c r="P424" s="5" t="s">
        <v>1037</v>
      </c>
      <c r="Q424" s="24" t="s">
        <v>1033</v>
      </c>
      <c r="R424" s="7">
        <f>VLOOKUP(C424,'Internal Data'!A:G,4,FALSE)</f>
        <v>52</v>
      </c>
      <c r="S424" s="7" t="str">
        <f>VLOOKUP(C424,'Internal Data'!A:G,5,FALSE)</f>
        <v>001</v>
      </c>
      <c r="T424" s="7">
        <f>VLOOKUP(C424,'Internal Data'!A:G,6,FALSE)</f>
        <v>2002</v>
      </c>
      <c r="U424" s="94">
        <f>VLOOKUP(C424,'Internal Data'!A:G,7,FALSE)</f>
        <v>44</v>
      </c>
      <c r="V424" s="92" t="str">
        <f>VLOOKUP(C424,'Direct Energy Data'!B:F,5,FALSE)</f>
        <v>CE-GSD</v>
      </c>
      <c r="W424" s="47" t="str">
        <f>VLOOKUP(V424,'EnergyCAP Data'!K:L,2,FALSE)</f>
        <v>CE Gen Sec DS</v>
      </c>
      <c r="X424" s="48">
        <f>VLOOKUP(F424,'Direct Energy Data'!A:C,3,FALSE)</f>
        <v>4</v>
      </c>
      <c r="Y424" s="48">
        <f>VLOOKUP(C424,'EnergyCAP Data'!A:B,2,FALSE)</f>
        <v>0</v>
      </c>
      <c r="Z424" s="48">
        <f>VLOOKUP(C424,'EnergyCAP Data'!N:O,2,FALSE)</f>
        <v>5</v>
      </c>
      <c r="AA424" s="39"/>
      <c r="AB424" s="39"/>
      <c r="AC424" s="40"/>
      <c r="AD424" s="49">
        <f t="shared" si="15"/>
        <v>0</v>
      </c>
    </row>
    <row r="425" spans="1:30" x14ac:dyDescent="0.35">
      <c r="A425" s="7">
        <f t="shared" si="16"/>
        <v>1</v>
      </c>
      <c r="B425" s="5" t="s">
        <v>1022</v>
      </c>
      <c r="C425" s="6" t="s">
        <v>363</v>
      </c>
      <c r="D425" s="5" t="s">
        <v>1613</v>
      </c>
      <c r="E425" s="8">
        <v>210000950001</v>
      </c>
      <c r="F425" s="6" t="s">
        <v>364</v>
      </c>
      <c r="G425" s="5" t="s">
        <v>2762</v>
      </c>
      <c r="H425" s="24" t="str">
        <f>VLOOKUP(F425,'Direct Energy Data'!A:E,5,FALSE)</f>
        <v>44137-3431</v>
      </c>
      <c r="I425" s="24" t="s">
        <v>2302</v>
      </c>
      <c r="J425" s="25" t="s">
        <v>2350</v>
      </c>
      <c r="K425" s="26" t="s">
        <v>1073</v>
      </c>
      <c r="L425" s="33" t="s">
        <v>1206</v>
      </c>
      <c r="M425" s="5" t="s">
        <v>1614</v>
      </c>
      <c r="N425" s="5"/>
      <c r="O425" s="5" t="s">
        <v>1207</v>
      </c>
      <c r="P425" s="5" t="s">
        <v>1037</v>
      </c>
      <c r="Q425" s="24" t="s">
        <v>1033</v>
      </c>
      <c r="R425" s="7">
        <f>VLOOKUP(C425,'Internal Data'!A:G,4,FALSE)</f>
        <v>52</v>
      </c>
      <c r="S425" s="7" t="str">
        <f>VLOOKUP(C425,'Internal Data'!A:G,5,FALSE)</f>
        <v>001</v>
      </c>
      <c r="T425" s="7">
        <f>VLOOKUP(C425,'Internal Data'!A:G,6,FALSE)</f>
        <v>2002</v>
      </c>
      <c r="U425" s="94">
        <f>VLOOKUP(C425,'Internal Data'!A:G,7,FALSE)</f>
        <v>44</v>
      </c>
      <c r="V425" s="92" t="str">
        <f>VLOOKUP(C425,'Direct Energy Data'!B:F,5,FALSE)</f>
        <v>CE-GSD</v>
      </c>
      <c r="W425" s="47" t="str">
        <f>VLOOKUP(V425,'EnergyCAP Data'!K:L,2,FALSE)</f>
        <v>CE Gen Sec DS</v>
      </c>
      <c r="X425" s="48">
        <f>VLOOKUP(F425,'Direct Energy Data'!A:C,3,FALSE)</f>
        <v>100052</v>
      </c>
      <c r="Y425" s="48">
        <f>VLOOKUP(C425,'EnergyCAP Data'!A:B,2,FALSE)</f>
        <v>80</v>
      </c>
      <c r="Z425" s="48">
        <f>VLOOKUP(C425,'EnergyCAP Data'!N:O,2,FALSE)</f>
        <v>5</v>
      </c>
      <c r="AA425" s="39"/>
      <c r="AB425" s="39"/>
      <c r="AC425" s="40"/>
      <c r="AD425" s="49">
        <f t="shared" si="15"/>
        <v>1.8264840182648401E-3</v>
      </c>
    </row>
    <row r="426" spans="1:30" x14ac:dyDescent="0.35">
      <c r="A426" s="7">
        <f t="shared" si="16"/>
        <v>1</v>
      </c>
      <c r="B426" s="5" t="s">
        <v>1022</v>
      </c>
      <c r="C426" s="6" t="s">
        <v>244</v>
      </c>
      <c r="D426" s="5" t="s">
        <v>1160</v>
      </c>
      <c r="E426" s="8">
        <v>210000928007</v>
      </c>
      <c r="F426" s="6" t="s">
        <v>245</v>
      </c>
      <c r="G426" s="5" t="s">
        <v>2763</v>
      </c>
      <c r="H426" s="24">
        <f>VLOOKUP(F426,'Direct Energy Data'!A:E,5,FALSE)</f>
        <v>44111</v>
      </c>
      <c r="I426" s="24" t="s">
        <v>2303</v>
      </c>
      <c r="J426" s="25" t="s">
        <v>1173</v>
      </c>
      <c r="K426" s="26" t="s">
        <v>1090</v>
      </c>
      <c r="L426" s="33" t="s">
        <v>1161</v>
      </c>
      <c r="M426" s="5" t="s">
        <v>1162</v>
      </c>
      <c r="N426" s="5">
        <v>1600</v>
      </c>
      <c r="O426" s="5" t="s">
        <v>1056</v>
      </c>
      <c r="P426" s="5" t="s">
        <v>1042</v>
      </c>
      <c r="Q426" s="24" t="s">
        <v>1094</v>
      </c>
      <c r="R426" s="7" t="str">
        <f>VLOOKUP(C426,'Internal Data'!A:G,4,FALSE)</f>
        <v>01</v>
      </c>
      <c r="S426" s="7" t="str">
        <f>VLOOKUP(C426,'Internal Data'!A:G,5,FALSE)</f>
        <v>001</v>
      </c>
      <c r="T426" s="7">
        <f>VLOOKUP(C426,'Internal Data'!A:G,6,FALSE)</f>
        <v>7012</v>
      </c>
      <c r="U426" s="94" t="str">
        <f>VLOOKUP(C426,'Internal Data'!A:G,7,FALSE)</f>
        <v>05</v>
      </c>
      <c r="V426" s="92" t="str">
        <f>VLOOKUP(C426,'Direct Energy Data'!B:F,5,FALSE)</f>
        <v>CE-GSD</v>
      </c>
      <c r="W426" s="47" t="str">
        <f>VLOOKUP(V426,'EnergyCAP Data'!K:L,2,FALSE)</f>
        <v>CE Gen Sec DS</v>
      </c>
      <c r="X426" s="48">
        <f>VLOOKUP(F426,'Direct Energy Data'!A:C,3,FALSE)</f>
        <v>23</v>
      </c>
      <c r="Y426" s="48">
        <f>VLOOKUP(C426,'EnergyCAP Data'!A:B,2,FALSE)</f>
        <v>6</v>
      </c>
      <c r="Z426" s="48">
        <f>VLOOKUP(C426,'EnergyCAP Data'!N:O,2,FALSE)</f>
        <v>5</v>
      </c>
      <c r="AA426" s="39"/>
      <c r="AB426" s="39"/>
      <c r="AC426" s="40"/>
      <c r="AD426" s="49">
        <f t="shared" si="15"/>
        <v>1.36986301369863E-4</v>
      </c>
    </row>
    <row r="427" spans="1:30" x14ac:dyDescent="0.35">
      <c r="A427" s="7">
        <f t="shared" si="16"/>
        <v>1</v>
      </c>
      <c r="B427" s="5" t="s">
        <v>1022</v>
      </c>
      <c r="C427" s="6" t="s">
        <v>288</v>
      </c>
      <c r="D427" s="5" t="s">
        <v>1303</v>
      </c>
      <c r="E427" s="8">
        <v>210000928007</v>
      </c>
      <c r="F427" s="6" t="s">
        <v>289</v>
      </c>
      <c r="G427" s="5" t="s">
        <v>2764</v>
      </c>
      <c r="H427" s="24" t="str">
        <f>VLOOKUP(F427,'Direct Energy Data'!A:E,5,FALSE)</f>
        <v>44121-2953</v>
      </c>
      <c r="I427" s="24" t="s">
        <v>2303</v>
      </c>
      <c r="J427" s="25" t="s">
        <v>972</v>
      </c>
      <c r="K427" s="26" t="s">
        <v>1272</v>
      </c>
      <c r="L427" s="33" t="s">
        <v>1273</v>
      </c>
      <c r="M427" s="5" t="s">
        <v>1304</v>
      </c>
      <c r="N427" s="5"/>
      <c r="O427" s="5" t="s">
        <v>1273</v>
      </c>
      <c r="P427" s="5" t="s">
        <v>1037</v>
      </c>
      <c r="Q427" s="24" t="s">
        <v>1033</v>
      </c>
      <c r="R427" s="7">
        <f>VLOOKUP(C427,'Internal Data'!A:G,4,FALSE)</f>
        <v>52</v>
      </c>
      <c r="S427" s="7" t="str">
        <f>VLOOKUP(C427,'Internal Data'!A:G,5,FALSE)</f>
        <v>001</v>
      </c>
      <c r="T427" s="7" t="str">
        <f>VLOOKUP(C427,'Internal Data'!A:G,6,FALSE)</f>
        <v>2002</v>
      </c>
      <c r="U427" s="94" t="str">
        <f>VLOOKUP(C427,'Internal Data'!A:G,7,FALSE)</f>
        <v>55</v>
      </c>
      <c r="V427" s="92" t="str">
        <f>VLOOKUP(C427,'Direct Energy Data'!B:F,5,FALSE)</f>
        <v>CE-GSD</v>
      </c>
      <c r="W427" s="47" t="str">
        <f>VLOOKUP(V427,'EnergyCAP Data'!K:L,2,FALSE)</f>
        <v>CE Gen Sec DS</v>
      </c>
      <c r="X427" s="48">
        <f>VLOOKUP(F427,'Direct Energy Data'!A:C,3,FALSE)</f>
        <v>0</v>
      </c>
      <c r="Y427" s="48">
        <f>VLOOKUP(C427,'EnergyCAP Data'!A:B,2,FALSE)</f>
        <v>0</v>
      </c>
      <c r="Z427" s="48">
        <f>VLOOKUP(C427,'EnergyCAP Data'!N:O,2,FALSE)</f>
        <v>5</v>
      </c>
      <c r="AA427" s="39"/>
      <c r="AB427" s="39"/>
      <c r="AC427" s="40"/>
      <c r="AD427" s="49">
        <f t="shared" si="15"/>
        <v>0</v>
      </c>
    </row>
    <row r="428" spans="1:30" x14ac:dyDescent="0.35">
      <c r="A428" s="7">
        <f t="shared" si="16"/>
        <v>1</v>
      </c>
      <c r="B428" s="5" t="s">
        <v>1022</v>
      </c>
      <c r="C428" s="6" t="s">
        <v>144</v>
      </c>
      <c r="D428" s="5" t="s">
        <v>1331</v>
      </c>
      <c r="E428" s="8">
        <v>210000928015</v>
      </c>
      <c r="F428" s="6" t="s">
        <v>145</v>
      </c>
      <c r="G428" s="5" t="s">
        <v>2765</v>
      </c>
      <c r="H428" s="24" t="str">
        <f>VLOOKUP(F428,'Direct Energy Data'!A:E,5,FALSE)</f>
        <v>44109-1436</v>
      </c>
      <c r="I428" s="24" t="s">
        <v>2303</v>
      </c>
      <c r="J428" s="25" t="s">
        <v>958</v>
      </c>
      <c r="K428" s="26" t="s">
        <v>1141</v>
      </c>
      <c r="L428" s="33" t="s">
        <v>1333</v>
      </c>
      <c r="M428" s="5" t="s">
        <v>1332</v>
      </c>
      <c r="N428" s="5">
        <v>46450</v>
      </c>
      <c r="O428" s="5" t="s">
        <v>1141</v>
      </c>
      <c r="P428" s="5" t="s">
        <v>1118</v>
      </c>
      <c r="Q428" s="24" t="s">
        <v>1144</v>
      </c>
      <c r="R428" s="7" t="str">
        <f>VLOOKUP(C428,'Internal Data'!A:G,4,FALSE)</f>
        <v>01</v>
      </c>
      <c r="S428" s="7" t="str">
        <f>VLOOKUP(C428,'Internal Data'!A:G,5,FALSE)</f>
        <v>001</v>
      </c>
      <c r="T428" s="7" t="str">
        <f>VLOOKUP(C428,'Internal Data'!A:G,6,FALSE)</f>
        <v>6002</v>
      </c>
      <c r="U428" s="94" t="str">
        <f>VLOOKUP(C428,'Internal Data'!A:G,7,FALSE)</f>
        <v>02</v>
      </c>
      <c r="V428" s="92" t="str">
        <f>VLOOKUP(C428,'Direct Energy Data'!B:F,5,FALSE)</f>
        <v>CE-GSD</v>
      </c>
      <c r="W428" s="47" t="str">
        <f>VLOOKUP(V428,'EnergyCAP Data'!K:L,2,FALSE)</f>
        <v>CE Gen Sec DS</v>
      </c>
      <c r="X428" s="48">
        <f>VLOOKUP(F428,'Direct Energy Data'!A:C,3,FALSE)</f>
        <v>400</v>
      </c>
      <c r="Y428" s="48">
        <f>VLOOKUP(C428,'EnergyCAP Data'!A:B,2,FALSE)</f>
        <v>1280</v>
      </c>
      <c r="Z428" s="48">
        <f>VLOOKUP(C428,'EnergyCAP Data'!N:O,2,FALSE)</f>
        <v>67.599999999999994</v>
      </c>
      <c r="AA428" s="39"/>
      <c r="AB428" s="39"/>
      <c r="AC428" s="40"/>
      <c r="AD428" s="49">
        <f t="shared" si="15"/>
        <v>2.1615195482424143E-3</v>
      </c>
    </row>
    <row r="429" spans="1:30" x14ac:dyDescent="0.35">
      <c r="A429" s="7">
        <f t="shared" si="16"/>
        <v>1</v>
      </c>
      <c r="B429" s="5" t="s">
        <v>1022</v>
      </c>
      <c r="C429" s="6" t="s">
        <v>230</v>
      </c>
      <c r="D429" s="5" t="s">
        <v>1381</v>
      </c>
      <c r="E429" s="8">
        <v>210000928007</v>
      </c>
      <c r="F429" s="6" t="s">
        <v>231</v>
      </c>
      <c r="G429" s="5" t="s">
        <v>2766</v>
      </c>
      <c r="H429" s="24" t="str">
        <f>VLOOKUP(F429,'Direct Energy Data'!A:E,5,FALSE)</f>
        <v>44121-3772</v>
      </c>
      <c r="I429" s="24" t="s">
        <v>2303</v>
      </c>
      <c r="J429" s="25" t="s">
        <v>962</v>
      </c>
      <c r="K429" s="26" t="s">
        <v>1272</v>
      </c>
      <c r="L429" s="33" t="s">
        <v>1273</v>
      </c>
      <c r="M429" s="5" t="s">
        <v>1382</v>
      </c>
      <c r="N429" s="5"/>
      <c r="O429" s="5" t="s">
        <v>1273</v>
      </c>
      <c r="P429" s="5" t="s">
        <v>1037</v>
      </c>
      <c r="Q429" s="24" t="s">
        <v>1033</v>
      </c>
      <c r="R429" s="7">
        <f>VLOOKUP(C429,'Internal Data'!A:G,4,FALSE)</f>
        <v>52</v>
      </c>
      <c r="S429" s="7" t="str">
        <f>VLOOKUP(C429,'Internal Data'!A:G,5,FALSE)</f>
        <v>001</v>
      </c>
      <c r="T429" s="7" t="str">
        <f>VLOOKUP(C429,'Internal Data'!A:G,6,FALSE)</f>
        <v>2002</v>
      </c>
      <c r="U429" s="94" t="str">
        <f>VLOOKUP(C429,'Internal Data'!A:G,7,FALSE)</f>
        <v>55</v>
      </c>
      <c r="V429" s="92" t="str">
        <f>VLOOKUP(C429,'Direct Energy Data'!B:F,5,FALSE)</f>
        <v>CE-GSD</v>
      </c>
      <c r="W429" s="47" t="str">
        <f>VLOOKUP(V429,'EnergyCAP Data'!K:L,2,FALSE)</f>
        <v>CE Gen Sec DS</v>
      </c>
      <c r="X429" s="48">
        <f>VLOOKUP(F429,'Direct Energy Data'!A:C,3,FALSE)</f>
        <v>0</v>
      </c>
      <c r="Y429" s="48">
        <f>VLOOKUP(C429,'EnergyCAP Data'!A:B,2,FALSE)</f>
        <v>0</v>
      </c>
      <c r="Z429" s="48">
        <f>VLOOKUP(C429,'EnergyCAP Data'!N:O,2,FALSE)</f>
        <v>5</v>
      </c>
      <c r="AA429" s="39"/>
      <c r="AB429" s="39"/>
      <c r="AC429" s="40"/>
      <c r="AD429" s="49">
        <f t="shared" si="15"/>
        <v>0</v>
      </c>
    </row>
    <row r="430" spans="1:30" x14ac:dyDescent="0.35">
      <c r="A430" s="7">
        <f t="shared" si="16"/>
        <v>1</v>
      </c>
      <c r="B430" s="5" t="s">
        <v>1022</v>
      </c>
      <c r="C430" s="6" t="s">
        <v>172</v>
      </c>
      <c r="D430" s="5" t="s">
        <v>1425</v>
      </c>
      <c r="E430" s="8">
        <v>210000928015</v>
      </c>
      <c r="F430" s="6" t="s">
        <v>173</v>
      </c>
      <c r="G430" s="5" t="s">
        <v>2767</v>
      </c>
      <c r="H430" s="24" t="str">
        <f>VLOOKUP(F430,'Direct Energy Data'!A:E,5,FALSE)</f>
        <v>44102-6321</v>
      </c>
      <c r="I430" s="24" t="s">
        <v>2303</v>
      </c>
      <c r="J430" s="25" t="s">
        <v>1427</v>
      </c>
      <c r="K430" s="26" t="s">
        <v>1272</v>
      </c>
      <c r="L430" s="33" t="s">
        <v>1273</v>
      </c>
      <c r="M430" s="5" t="s">
        <v>1426</v>
      </c>
      <c r="N430" s="5"/>
      <c r="O430" s="5" t="s">
        <v>1273</v>
      </c>
      <c r="P430" s="5" t="s">
        <v>1037</v>
      </c>
      <c r="Q430" s="24" t="s">
        <v>1033</v>
      </c>
      <c r="R430" s="7">
        <f>VLOOKUP(C430,'Internal Data'!A:G,4,FALSE)</f>
        <v>52</v>
      </c>
      <c r="S430" s="7" t="str">
        <f>VLOOKUP(C430,'Internal Data'!A:G,5,FALSE)</f>
        <v>001</v>
      </c>
      <c r="T430" s="7" t="str">
        <f>VLOOKUP(C430,'Internal Data'!A:G,6,FALSE)</f>
        <v>2002</v>
      </c>
      <c r="U430" s="94" t="str">
        <f>VLOOKUP(C430,'Internal Data'!A:G,7,FALSE)</f>
        <v>88</v>
      </c>
      <c r="V430" s="92" t="str">
        <f>VLOOKUP(C430,'Direct Energy Data'!B:F,5,FALSE)</f>
        <v>CE-GSD</v>
      </c>
      <c r="W430" s="47" t="str">
        <f>VLOOKUP(V430,'EnergyCAP Data'!K:L,2,FALSE)</f>
        <v>CE Gen Sec DS</v>
      </c>
      <c r="X430" s="48">
        <f>VLOOKUP(F430,'Direct Energy Data'!A:C,3,FALSE)</f>
        <v>0</v>
      </c>
      <c r="Y430" s="48">
        <f>VLOOKUP(C430,'EnergyCAP Data'!A:B,2,FALSE)</f>
        <v>0</v>
      </c>
      <c r="Z430" s="48">
        <f>VLOOKUP(C430,'EnergyCAP Data'!N:O,2,FALSE)</f>
        <v>5</v>
      </c>
      <c r="AA430" s="39"/>
      <c r="AB430" s="39"/>
      <c r="AC430" s="40"/>
      <c r="AD430" s="49">
        <f t="shared" si="15"/>
        <v>0</v>
      </c>
    </row>
    <row r="431" spans="1:30" x14ac:dyDescent="0.35">
      <c r="A431" s="7">
        <f t="shared" si="16"/>
        <v>1</v>
      </c>
      <c r="B431" s="5" t="s">
        <v>1022</v>
      </c>
      <c r="C431" s="6" t="s">
        <v>219</v>
      </c>
      <c r="D431" s="5" t="s">
        <v>1458</v>
      </c>
      <c r="E431" s="8">
        <v>210000928007</v>
      </c>
      <c r="F431" s="6" t="s">
        <v>220</v>
      </c>
      <c r="G431" s="5" t="s">
        <v>2768</v>
      </c>
      <c r="H431" s="24" t="str">
        <f>VLOOKUP(F431,'Direct Energy Data'!A:E,5,FALSE)</f>
        <v>44121-1201</v>
      </c>
      <c r="I431" s="24" t="s">
        <v>2303</v>
      </c>
      <c r="J431" s="25" t="s">
        <v>961</v>
      </c>
      <c r="K431" s="26" t="s">
        <v>1272</v>
      </c>
      <c r="L431" s="33" t="s">
        <v>1273</v>
      </c>
      <c r="M431" s="5" t="s">
        <v>1459</v>
      </c>
      <c r="N431" s="5"/>
      <c r="O431" s="5" t="s">
        <v>1273</v>
      </c>
      <c r="P431" s="5" t="s">
        <v>1037</v>
      </c>
      <c r="Q431" s="24" t="s">
        <v>1033</v>
      </c>
      <c r="R431" s="7">
        <f>VLOOKUP(C431,'Internal Data'!A:G,4,FALSE)</f>
        <v>52</v>
      </c>
      <c r="S431" s="7" t="str">
        <f>VLOOKUP(C431,'Internal Data'!A:G,5,FALSE)</f>
        <v>001</v>
      </c>
      <c r="T431" s="7" t="str">
        <f>VLOOKUP(C431,'Internal Data'!A:G,6,FALSE)</f>
        <v>2002</v>
      </c>
      <c r="U431" s="94" t="str">
        <f>VLOOKUP(C431,'Internal Data'!A:G,7,FALSE)</f>
        <v>55</v>
      </c>
      <c r="V431" s="92" t="str">
        <f>VLOOKUP(C431,'Direct Energy Data'!B:F,5,FALSE)</f>
        <v>CE-GSD</v>
      </c>
      <c r="W431" s="47" t="str">
        <f>VLOOKUP(V431,'EnergyCAP Data'!K:L,2,FALSE)</f>
        <v>CE Gen Sec DS</v>
      </c>
      <c r="X431" s="48">
        <f>VLOOKUP(F431,'Direct Energy Data'!A:C,3,FALSE)</f>
        <v>0</v>
      </c>
      <c r="Y431" s="48">
        <f>VLOOKUP(C431,'EnergyCAP Data'!A:B,2,FALSE)</f>
        <v>0</v>
      </c>
      <c r="Z431" s="48">
        <f>VLOOKUP(C431,'EnergyCAP Data'!N:O,2,FALSE)</f>
        <v>5</v>
      </c>
      <c r="AA431" s="39"/>
      <c r="AB431" s="39"/>
      <c r="AC431" s="40"/>
      <c r="AD431" s="49">
        <f t="shared" si="15"/>
        <v>0</v>
      </c>
    </row>
    <row r="432" spans="1:30" x14ac:dyDescent="0.35">
      <c r="A432" s="7">
        <f t="shared" si="16"/>
        <v>1</v>
      </c>
      <c r="B432" s="5" t="s">
        <v>1022</v>
      </c>
      <c r="C432" s="6" t="s">
        <v>338</v>
      </c>
      <c r="D432" s="5" t="s">
        <v>1462</v>
      </c>
      <c r="E432" s="8">
        <v>210000928007</v>
      </c>
      <c r="F432" s="6" t="s">
        <v>339</v>
      </c>
      <c r="G432" s="5" t="s">
        <v>2769</v>
      </c>
      <c r="H432" s="24" t="str">
        <f>VLOOKUP(F432,'Direct Energy Data'!A:E,5,FALSE)</f>
        <v>44142-1701</v>
      </c>
      <c r="I432" s="24" t="s">
        <v>2303</v>
      </c>
      <c r="J432" s="25" t="s">
        <v>974</v>
      </c>
      <c r="K432" s="26" t="s">
        <v>1272</v>
      </c>
      <c r="L432" s="33" t="s">
        <v>1273</v>
      </c>
      <c r="M432" s="5" t="s">
        <v>1463</v>
      </c>
      <c r="N432" s="5"/>
      <c r="O432" s="5" t="s">
        <v>1273</v>
      </c>
      <c r="P432" s="5" t="s">
        <v>1037</v>
      </c>
      <c r="Q432" s="24" t="s">
        <v>1033</v>
      </c>
      <c r="R432" s="7">
        <f>VLOOKUP(C432,'Internal Data'!A:G,4,FALSE)</f>
        <v>52</v>
      </c>
      <c r="S432" s="7" t="str">
        <f>VLOOKUP(C432,'Internal Data'!A:G,5,FALSE)</f>
        <v>001</v>
      </c>
      <c r="T432" s="7" t="str">
        <f>VLOOKUP(C432,'Internal Data'!A:G,6,FALSE)</f>
        <v>2002</v>
      </c>
      <c r="U432" s="94" t="str">
        <f>VLOOKUP(C432,'Internal Data'!A:G,7,FALSE)</f>
        <v>55</v>
      </c>
      <c r="V432" s="92" t="str">
        <f>VLOOKUP(C432,'Direct Energy Data'!B:F,5,FALSE)</f>
        <v>CE-GSD</v>
      </c>
      <c r="W432" s="47" t="str">
        <f>VLOOKUP(V432,'EnergyCAP Data'!K:L,2,FALSE)</f>
        <v>CE Gen Sec DS</v>
      </c>
      <c r="X432" s="48">
        <f>VLOOKUP(F432,'Direct Energy Data'!A:C,3,FALSE)</f>
        <v>0</v>
      </c>
      <c r="Y432" s="48">
        <f>VLOOKUP(C432,'EnergyCAP Data'!A:B,2,FALSE)</f>
        <v>0</v>
      </c>
      <c r="Z432" s="48">
        <f>VLOOKUP(C432,'EnergyCAP Data'!N:O,2,FALSE)</f>
        <v>5</v>
      </c>
      <c r="AA432" s="39"/>
      <c r="AB432" s="39"/>
      <c r="AC432" s="40"/>
      <c r="AD432" s="49">
        <f t="shared" si="15"/>
        <v>0</v>
      </c>
    </row>
    <row r="433" spans="1:30" x14ac:dyDescent="0.35">
      <c r="A433" s="7">
        <f t="shared" si="16"/>
        <v>1</v>
      </c>
      <c r="B433" s="5" t="s">
        <v>1022</v>
      </c>
      <c r="C433" s="6" t="s">
        <v>232</v>
      </c>
      <c r="D433" s="5" t="s">
        <v>2264</v>
      </c>
      <c r="E433" s="8">
        <v>210000928007</v>
      </c>
      <c r="F433" s="6" t="s">
        <v>233</v>
      </c>
      <c r="G433" s="5" t="s">
        <v>2770</v>
      </c>
      <c r="H433" s="24" t="str">
        <f>VLOOKUP(F433,'Direct Energy Data'!A:E,5,FALSE)</f>
        <v>44121-3746</v>
      </c>
      <c r="I433" s="24" t="s">
        <v>2303</v>
      </c>
      <c r="J433" s="25" t="s">
        <v>963</v>
      </c>
      <c r="K433" s="26" t="s">
        <v>1272</v>
      </c>
      <c r="L433" s="33" t="s">
        <v>1273</v>
      </c>
      <c r="M433" s="5" t="s">
        <v>2265</v>
      </c>
      <c r="N433" s="5"/>
      <c r="O433" s="5" t="s">
        <v>1273</v>
      </c>
      <c r="P433" s="5" t="s">
        <v>1037</v>
      </c>
      <c r="Q433" s="5" t="s">
        <v>1033</v>
      </c>
      <c r="R433" s="7">
        <f>VLOOKUP(C433,'Internal Data'!A:G,4,FALSE)</f>
        <v>52</v>
      </c>
      <c r="S433" s="7" t="str">
        <f>VLOOKUP(C433,'Internal Data'!A:G,5,FALSE)</f>
        <v>001</v>
      </c>
      <c r="T433" s="7" t="str">
        <f>VLOOKUP(C433,'Internal Data'!A:G,6,FALSE)</f>
        <v>2002</v>
      </c>
      <c r="U433" s="94" t="str">
        <f>VLOOKUP(C433,'Internal Data'!A:G,7,FALSE)</f>
        <v>55</v>
      </c>
      <c r="V433" s="92" t="str">
        <f>VLOOKUP(C433,'Direct Energy Data'!B:F,5,FALSE)</f>
        <v>CE-GSD</v>
      </c>
      <c r="W433" s="47" t="str">
        <f>VLOOKUP(V433,'EnergyCAP Data'!K:L,2,FALSE)</f>
        <v>CE Gen Sec DS</v>
      </c>
      <c r="X433" s="48">
        <f>VLOOKUP(F433,'Direct Energy Data'!A:C,3,FALSE)</f>
        <v>0</v>
      </c>
      <c r="Y433" s="48">
        <f>VLOOKUP(C433,'EnergyCAP Data'!A:B,2,FALSE)</f>
        <v>0</v>
      </c>
      <c r="Z433" s="48">
        <f>VLOOKUP(C433,'EnergyCAP Data'!N:O,2,FALSE)</f>
        <v>5</v>
      </c>
      <c r="AA433" s="39"/>
      <c r="AB433" s="39"/>
      <c r="AC433" s="40"/>
      <c r="AD433" s="49">
        <f t="shared" si="15"/>
        <v>0</v>
      </c>
    </row>
    <row r="434" spans="1:30" x14ac:dyDescent="0.35">
      <c r="A434" s="7">
        <f t="shared" si="16"/>
        <v>1</v>
      </c>
      <c r="B434" s="59" t="s">
        <v>1022</v>
      </c>
      <c r="C434" s="60" t="s">
        <v>102</v>
      </c>
      <c r="D434" s="5" t="s">
        <v>2273</v>
      </c>
      <c r="E434" s="8">
        <v>210000928015</v>
      </c>
      <c r="F434" s="60" t="s">
        <v>103</v>
      </c>
      <c r="G434" s="5" t="s">
        <v>2771</v>
      </c>
      <c r="H434" s="24">
        <f>VLOOKUP(F434,'Direct Energy Data'!A:E,5,FALSE)</f>
        <v>44135</v>
      </c>
      <c r="I434" s="59" t="s">
        <v>2303</v>
      </c>
      <c r="J434" s="25" t="s">
        <v>2274</v>
      </c>
      <c r="K434" s="26" t="s">
        <v>1090</v>
      </c>
      <c r="L434" s="33" t="s">
        <v>1557</v>
      </c>
      <c r="M434" s="59" t="s">
        <v>1558</v>
      </c>
      <c r="N434" s="148">
        <v>0</v>
      </c>
      <c r="O434" s="148" t="s">
        <v>1093</v>
      </c>
      <c r="P434" s="148" t="s">
        <v>1042</v>
      </c>
      <c r="Q434" s="149" t="s">
        <v>1094</v>
      </c>
      <c r="R434" s="7" t="str">
        <f>VLOOKUP(C434,'Internal Data'!A:G,4,FALSE)</f>
        <v>01</v>
      </c>
      <c r="S434" s="7" t="str">
        <f>VLOOKUP(C434,'Internal Data'!A:G,5,FALSE)</f>
        <v>001</v>
      </c>
      <c r="T434" s="7">
        <f>VLOOKUP(C434,'Internal Data'!A:G,6,FALSE)</f>
        <v>7012</v>
      </c>
      <c r="U434" s="94" t="str">
        <f>VLOOKUP(C434,'Internal Data'!A:G,7,FALSE)</f>
        <v>05</v>
      </c>
      <c r="V434" s="92" t="str">
        <f>VLOOKUP(C434,'Direct Energy Data'!B:F,5,FALSE)</f>
        <v>CE-GSD</v>
      </c>
      <c r="W434" s="47" t="str">
        <f>VLOOKUP(V434,'EnergyCAP Data'!K:L,2,FALSE)</f>
        <v>CE Gen Sec DS</v>
      </c>
      <c r="X434" s="48">
        <f>VLOOKUP(F434,'Direct Energy Data'!A:C,3,FALSE)</f>
        <v>0</v>
      </c>
      <c r="Y434" s="48">
        <f>VLOOKUP(C434,'EnergyCAP Data'!A:B,2,FALSE)</f>
        <v>0</v>
      </c>
      <c r="Z434" s="48">
        <f>VLOOKUP(C434,'EnergyCAP Data'!N:O,2,FALSE)</f>
        <v>5</v>
      </c>
      <c r="AA434" s="39"/>
      <c r="AB434" s="39"/>
      <c r="AC434" s="40"/>
      <c r="AD434" s="49">
        <f t="shared" si="15"/>
        <v>0</v>
      </c>
    </row>
    <row r="435" spans="1:30" x14ac:dyDescent="0.35">
      <c r="A435" s="7">
        <f t="shared" si="16"/>
        <v>1</v>
      </c>
      <c r="B435" s="5" t="s">
        <v>1022</v>
      </c>
      <c r="C435" s="6" t="s">
        <v>99</v>
      </c>
      <c r="D435" s="5" t="s">
        <v>1058</v>
      </c>
      <c r="E435" s="8">
        <v>210000928015</v>
      </c>
      <c r="F435" s="6" t="s">
        <v>100</v>
      </c>
      <c r="G435" s="5" t="s">
        <v>2391</v>
      </c>
      <c r="H435" s="24" t="str">
        <f>VLOOKUP(F435,'Direct Energy Data'!A:E,5,FALSE)</f>
        <v>44113-1503</v>
      </c>
      <c r="I435" s="24" t="s">
        <v>2303</v>
      </c>
      <c r="J435" s="25" t="s">
        <v>101</v>
      </c>
      <c r="K435" s="26" t="s">
        <v>1060</v>
      </c>
      <c r="L435" s="33" t="s">
        <v>1061</v>
      </c>
      <c r="M435" s="5" t="s">
        <v>1062</v>
      </c>
      <c r="N435" s="5">
        <v>128910</v>
      </c>
      <c r="O435" s="5" t="s">
        <v>1063</v>
      </c>
      <c r="P435" s="5" t="s">
        <v>1064</v>
      </c>
      <c r="Q435" s="24" t="s">
        <v>1065</v>
      </c>
      <c r="R435" s="7" t="str">
        <f>VLOOKUP(C435,'Internal Data'!A:G,4,FALSE)</f>
        <v>01</v>
      </c>
      <c r="S435" s="7" t="str">
        <f>VLOOKUP(C435,'Internal Data'!A:G,5,FALSE)</f>
        <v>001</v>
      </c>
      <c r="T435" s="7">
        <f>VLOOKUP(C435,'Internal Data'!A:G,6,FALSE)</f>
        <v>1511</v>
      </c>
      <c r="U435" s="94" t="str">
        <f>VLOOKUP(C435,'Internal Data'!A:G,7,FALSE)</f>
        <v>01</v>
      </c>
      <c r="V435" s="92" t="str">
        <f>VLOOKUP(C435,'Direct Energy Data'!B:F,5,FALSE)</f>
        <v>CE-GSUD</v>
      </c>
      <c r="W435" s="47" t="str">
        <f>VLOOKUP(V435,'EnergyCAP Data'!K:L,2,FALSE)</f>
        <v>CE Gen Sub DS</v>
      </c>
      <c r="X435" s="48">
        <f>VLOOKUP(F435,'Direct Energy Data'!A:C,3,FALSE)</f>
        <v>0</v>
      </c>
      <c r="Y435" s="48">
        <f>VLOOKUP(C435,'EnergyCAP Data'!A:B,2,FALSE)</f>
        <v>0</v>
      </c>
      <c r="Z435" s="48">
        <f>VLOOKUP(C435,'EnergyCAP Data'!N:O,2,FALSE)</f>
        <v>30</v>
      </c>
      <c r="AA435" s="39"/>
      <c r="AB435" s="39"/>
      <c r="AC435" s="40"/>
      <c r="AD435" s="49">
        <f t="shared" si="15"/>
        <v>0</v>
      </c>
    </row>
    <row r="436" spans="1:30" x14ac:dyDescent="0.35">
      <c r="A436" s="7">
        <f t="shared" si="16"/>
        <v>1</v>
      </c>
      <c r="B436" s="5" t="s">
        <v>1022</v>
      </c>
      <c r="C436" s="6" t="s">
        <v>115</v>
      </c>
      <c r="D436" s="5" t="s">
        <v>1324</v>
      </c>
      <c r="E436" s="8">
        <v>210000928015</v>
      </c>
      <c r="F436" s="6" t="s">
        <v>116</v>
      </c>
      <c r="G436" s="5" t="s">
        <v>2772</v>
      </c>
      <c r="H436" s="24" t="str">
        <f>VLOOKUP(F436,'Direct Energy Data'!A:E,5,FALSE)</f>
        <v>44122-6202</v>
      </c>
      <c r="I436" s="24" t="s">
        <v>2303</v>
      </c>
      <c r="J436" s="25" t="s">
        <v>2321</v>
      </c>
      <c r="K436" s="26" t="s">
        <v>1157</v>
      </c>
      <c r="L436" s="33" t="s">
        <v>1212</v>
      </c>
      <c r="M436" s="5" t="s">
        <v>1213</v>
      </c>
      <c r="N436" s="5">
        <v>20264</v>
      </c>
      <c r="O436" s="5" t="s">
        <v>1159</v>
      </c>
      <c r="P436" s="5" t="s">
        <v>1042</v>
      </c>
      <c r="Q436" s="24" t="s">
        <v>1057</v>
      </c>
      <c r="R436" s="7" t="str">
        <f>VLOOKUP(C436,'Internal Data'!A:G,4,FALSE)</f>
        <v>01</v>
      </c>
      <c r="S436" s="7" t="str">
        <f>VLOOKUP(C436,'Internal Data'!A:G,5,FALSE)</f>
        <v>001</v>
      </c>
      <c r="T436" s="7">
        <f>VLOOKUP(C436,'Internal Data'!A:G,6,FALSE)</f>
        <v>7004</v>
      </c>
      <c r="U436" s="94" t="str">
        <f>VLOOKUP(C436,'Internal Data'!A:G,7,FALSE)</f>
        <v>06</v>
      </c>
      <c r="V436" s="92" t="str">
        <f>VLOOKUP(C436,'Direct Energy Data'!B:F,5,FALSE)</f>
        <v>CE-GSD</v>
      </c>
      <c r="W436" s="47" t="str">
        <f>VLOOKUP(V436,'EnergyCAP Data'!K:L,2,FALSE)</f>
        <v>CE Gen Sec DS</v>
      </c>
      <c r="X436" s="48">
        <f>VLOOKUP(F436,'Direct Energy Data'!A:C,3,FALSE)</f>
        <v>0</v>
      </c>
      <c r="Y436" s="48">
        <f>VLOOKUP(C436,'EnergyCAP Data'!A:B,2,FALSE)</f>
        <v>2</v>
      </c>
      <c r="Z436" s="48">
        <f>VLOOKUP(C436,'EnergyCAP Data'!N:O,2,FALSE)</f>
        <v>5</v>
      </c>
      <c r="AA436" s="39"/>
      <c r="AB436" s="39"/>
      <c r="AC436" s="40"/>
      <c r="AD436" s="49">
        <f t="shared" si="15"/>
        <v>4.5662100456621006E-5</v>
      </c>
    </row>
    <row r="437" spans="1:30" x14ac:dyDescent="0.35">
      <c r="A437" s="7">
        <f t="shared" si="16"/>
        <v>1</v>
      </c>
      <c r="B437" s="5" t="s">
        <v>1022</v>
      </c>
      <c r="C437" s="6" t="s">
        <v>2776</v>
      </c>
      <c r="D437" s="5" t="s">
        <v>2308</v>
      </c>
      <c r="E437" s="8" t="s">
        <v>1023</v>
      </c>
      <c r="F437" s="6" t="s">
        <v>2310</v>
      </c>
      <c r="G437" s="5" t="s">
        <v>2539</v>
      </c>
      <c r="H437" s="24">
        <v>44106</v>
      </c>
      <c r="I437" s="24" t="s">
        <v>2303</v>
      </c>
      <c r="J437" s="25" t="s">
        <v>2309</v>
      </c>
      <c r="K437" s="5" t="s">
        <v>1137</v>
      </c>
      <c r="L437" s="5" t="s">
        <v>1656</v>
      </c>
      <c r="M437" s="5" t="s">
        <v>1657</v>
      </c>
      <c r="N437" s="5"/>
      <c r="O437" s="5" t="s">
        <v>1093</v>
      </c>
      <c r="P437" s="5" t="s">
        <v>1042</v>
      </c>
      <c r="Q437" s="24" t="s">
        <v>1094</v>
      </c>
      <c r="R437" s="7"/>
      <c r="S437" s="7"/>
      <c r="T437" s="7"/>
      <c r="U437" s="94"/>
      <c r="V437" s="92" t="s">
        <v>14</v>
      </c>
      <c r="W437" s="4" t="s">
        <v>15</v>
      </c>
      <c r="X437" s="48"/>
      <c r="Y437" s="48">
        <f>VLOOKUP(C437,'EnergyCAP Data'!A:B,2,FALSE)</f>
        <v>0</v>
      </c>
      <c r="Z437" s="48"/>
      <c r="AA437" s="5"/>
      <c r="AB437" s="5"/>
      <c r="AC437" s="5"/>
      <c r="AD437" s="5"/>
    </row>
    <row r="438" spans="1:30" x14ac:dyDescent="0.35">
      <c r="W438" s="67" t="s">
        <v>2300</v>
      </c>
      <c r="X438" s="68">
        <f>SUM(X3:X437)</f>
        <v>115205510.64799939</v>
      </c>
      <c r="Y438" s="68">
        <f>SUM(Y3:Y437)</f>
        <v>116049790</v>
      </c>
      <c r="Z438" s="68">
        <f>SUM(Z37:Z437,Z3,Z6,Z8,Z10,Z12,Z14,Z16,Z18,Z20,Z22,Z24,Z26,Z28,Z30,Z32,Z34)</f>
        <v>23750.067999999999</v>
      </c>
    </row>
    <row r="441" spans="1:30" x14ac:dyDescent="0.35">
      <c r="W441" s="85"/>
      <c r="X441" s="59"/>
      <c r="Y441" s="59"/>
      <c r="Z441" s="59"/>
    </row>
    <row r="442" spans="1:30" x14ac:dyDescent="0.35">
      <c r="W442" s="85"/>
      <c r="X442" s="78"/>
      <c r="Y442" s="134"/>
      <c r="Z442" s="86"/>
    </row>
    <row r="443" spans="1:30" x14ac:dyDescent="0.35">
      <c r="W443" s="85"/>
      <c r="X443" s="78"/>
      <c r="Y443" s="134"/>
      <c r="Z443" s="86"/>
    </row>
    <row r="444" spans="1:30" x14ac:dyDescent="0.35">
      <c r="W444" s="85"/>
      <c r="X444" s="78"/>
      <c r="Y444" s="134"/>
      <c r="Z444" s="86"/>
    </row>
    <row r="445" spans="1:30" x14ac:dyDescent="0.35">
      <c r="W445" s="85"/>
      <c r="X445" s="78"/>
      <c r="Y445" s="134"/>
      <c r="Z445" s="86"/>
    </row>
    <row r="446" spans="1:30" x14ac:dyDescent="0.35">
      <c r="W446" s="85"/>
      <c r="X446" s="78"/>
      <c r="Y446" s="134"/>
      <c r="Z446" s="86"/>
    </row>
    <row r="447" spans="1:30" x14ac:dyDescent="0.35">
      <c r="W447" s="85"/>
      <c r="X447" s="78"/>
      <c r="Y447" s="134"/>
      <c r="Z447" s="87"/>
    </row>
    <row r="448" spans="1:30" x14ac:dyDescent="0.35">
      <c r="W448" s="85"/>
      <c r="X448" s="78"/>
      <c r="Y448" s="134"/>
      <c r="Z448" s="86"/>
    </row>
    <row r="449" spans="23:26" x14ac:dyDescent="0.35">
      <c r="W449" s="85"/>
      <c r="X449" s="78"/>
      <c r="Y449" s="134"/>
      <c r="Z449" s="86"/>
    </row>
    <row r="450" spans="23:26" x14ac:dyDescent="0.35">
      <c r="W450" s="85"/>
      <c r="X450" s="78"/>
      <c r="Y450" s="134"/>
      <c r="Z450" s="86"/>
    </row>
    <row r="451" spans="23:26" x14ac:dyDescent="0.35">
      <c r="W451" s="85"/>
      <c r="X451" s="78"/>
      <c r="Y451" s="134"/>
      <c r="Z451" s="86"/>
    </row>
    <row r="452" spans="23:26" x14ac:dyDescent="0.35">
      <c r="W452" s="85"/>
      <c r="X452" s="79"/>
      <c r="Y452" s="86"/>
      <c r="Z452" s="86"/>
    </row>
    <row r="453" spans="23:26" x14ac:dyDescent="0.35">
      <c r="W453" s="85"/>
      <c r="X453" s="59"/>
      <c r="Y453" s="59"/>
      <c r="Z453" s="59"/>
    </row>
    <row r="454" spans="23:26" x14ac:dyDescent="0.35">
      <c r="W454" s="85"/>
      <c r="X454" s="59"/>
      <c r="Y454" s="59"/>
      <c r="Z454" s="59"/>
    </row>
  </sheetData>
  <conditionalFormatting sqref="AD3:AD43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zoomScale="59" zoomScaleNormal="59" workbookViewId="0">
      <selection activeCell="K35" sqref="K35"/>
    </sheetView>
  </sheetViews>
  <sheetFormatPr defaultRowHeight="14.5" x14ac:dyDescent="0.35"/>
  <cols>
    <col min="1" max="2" width="21.81640625" customWidth="1"/>
    <col min="3" max="3" width="46.453125" customWidth="1"/>
    <col min="4" max="4" width="9.1796875" customWidth="1"/>
  </cols>
  <sheetData>
    <row r="1" spans="1:7" x14ac:dyDescent="0.35">
      <c r="A1" s="150" t="s">
        <v>3065</v>
      </c>
      <c r="B1" s="150"/>
      <c r="C1" s="150"/>
      <c r="D1" s="150"/>
      <c r="E1" s="150"/>
      <c r="F1" s="150"/>
      <c r="G1" s="150"/>
    </row>
    <row r="2" spans="1:7" x14ac:dyDescent="0.35">
      <c r="A2" s="98" t="s">
        <v>0</v>
      </c>
      <c r="B2" s="98" t="s">
        <v>1010</v>
      </c>
      <c r="C2" s="99" t="s">
        <v>3</v>
      </c>
      <c r="D2" s="99" t="s">
        <v>2822</v>
      </c>
      <c r="E2" s="100" t="s">
        <v>2855</v>
      </c>
      <c r="F2" s="99" t="s">
        <v>2856</v>
      </c>
      <c r="G2" s="99" t="s">
        <v>2825</v>
      </c>
    </row>
    <row r="3" spans="1:7" x14ac:dyDescent="0.35">
      <c r="A3" s="96" t="s">
        <v>27</v>
      </c>
      <c r="B3" s="131">
        <v>210000925003</v>
      </c>
      <c r="C3" s="101" t="s">
        <v>30</v>
      </c>
      <c r="D3" s="102">
        <v>52</v>
      </c>
      <c r="E3" s="103" t="s">
        <v>2826</v>
      </c>
      <c r="F3" s="102">
        <v>2002</v>
      </c>
      <c r="G3" s="102">
        <v>55</v>
      </c>
    </row>
    <row r="4" spans="1:7" x14ac:dyDescent="0.35">
      <c r="A4" s="96" t="s">
        <v>33</v>
      </c>
      <c r="B4" s="131">
        <f>B3</f>
        <v>210000925003</v>
      </c>
      <c r="C4" s="101" t="s">
        <v>35</v>
      </c>
      <c r="D4" s="102">
        <v>52</v>
      </c>
      <c r="E4" s="103" t="s">
        <v>2826</v>
      </c>
      <c r="F4" s="102">
        <v>2002</v>
      </c>
      <c r="G4" s="102">
        <v>55</v>
      </c>
    </row>
    <row r="5" spans="1:7" x14ac:dyDescent="0.35">
      <c r="A5" s="96" t="s">
        <v>36</v>
      </c>
      <c r="B5" s="131">
        <f t="shared" ref="B5:B9" si="0">B4</f>
        <v>210000925003</v>
      </c>
      <c r="C5" s="101" t="s">
        <v>38</v>
      </c>
      <c r="D5" s="102">
        <v>52</v>
      </c>
      <c r="E5" s="103" t="s">
        <v>2826</v>
      </c>
      <c r="F5" s="102">
        <v>2002</v>
      </c>
      <c r="G5" s="102">
        <v>55</v>
      </c>
    </row>
    <row r="6" spans="1:7" x14ac:dyDescent="0.35">
      <c r="A6" s="96" t="s">
        <v>39</v>
      </c>
      <c r="B6" s="131">
        <f t="shared" si="0"/>
        <v>210000925003</v>
      </c>
      <c r="C6" s="101" t="s">
        <v>41</v>
      </c>
      <c r="D6" s="102">
        <v>60</v>
      </c>
      <c r="E6" s="103" t="s">
        <v>2826</v>
      </c>
      <c r="F6" s="102">
        <v>3001</v>
      </c>
      <c r="G6" s="103" t="s">
        <v>2833</v>
      </c>
    </row>
    <row r="7" spans="1:7" x14ac:dyDescent="0.35">
      <c r="A7" s="96" t="s">
        <v>44</v>
      </c>
      <c r="B7" s="131">
        <f t="shared" si="0"/>
        <v>210000925003</v>
      </c>
      <c r="C7" s="101" t="s">
        <v>46</v>
      </c>
      <c r="D7" s="102">
        <v>52</v>
      </c>
      <c r="E7" s="103" t="s">
        <v>2826</v>
      </c>
      <c r="F7" s="102">
        <v>2002</v>
      </c>
      <c r="G7" s="102">
        <v>88</v>
      </c>
    </row>
    <row r="8" spans="1:7" x14ac:dyDescent="0.35">
      <c r="A8" s="96" t="s">
        <v>47</v>
      </c>
      <c r="B8" s="131">
        <f t="shared" si="0"/>
        <v>210000925003</v>
      </c>
      <c r="C8" s="104" t="s">
        <v>2857</v>
      </c>
      <c r="D8" s="102">
        <v>52</v>
      </c>
      <c r="E8" s="105" t="s">
        <v>2826</v>
      </c>
      <c r="F8" s="102">
        <v>2002</v>
      </c>
      <c r="G8" s="102">
        <v>55</v>
      </c>
    </row>
    <row r="9" spans="1:7" x14ac:dyDescent="0.35">
      <c r="A9" s="96" t="s">
        <v>49</v>
      </c>
      <c r="B9" s="131">
        <f t="shared" si="0"/>
        <v>210000925003</v>
      </c>
      <c r="C9" s="101" t="s">
        <v>51</v>
      </c>
      <c r="D9" s="102">
        <v>52</v>
      </c>
      <c r="E9" s="103" t="s">
        <v>2826</v>
      </c>
      <c r="F9" s="102">
        <v>2002</v>
      </c>
      <c r="G9" s="102">
        <v>55</v>
      </c>
    </row>
    <row r="10" spans="1:7" x14ac:dyDescent="0.35">
      <c r="A10" s="96" t="s">
        <v>52</v>
      </c>
      <c r="B10" s="131">
        <f>B9</f>
        <v>210000925003</v>
      </c>
      <c r="C10" s="106" t="s">
        <v>54</v>
      </c>
      <c r="D10" s="107">
        <v>52</v>
      </c>
      <c r="E10" s="108" t="s">
        <v>2826</v>
      </c>
      <c r="F10" s="107">
        <v>2002</v>
      </c>
      <c r="G10" s="107">
        <v>55</v>
      </c>
    </row>
    <row r="11" spans="1:7" x14ac:dyDescent="0.35">
      <c r="A11" s="96" t="s">
        <v>208</v>
      </c>
      <c r="B11" s="130">
        <v>210000928007</v>
      </c>
      <c r="C11" s="109" t="s">
        <v>2858</v>
      </c>
      <c r="D11" s="110" t="s">
        <v>2835</v>
      </c>
      <c r="E11" s="111" t="s">
        <v>2826</v>
      </c>
      <c r="F11" s="110">
        <v>7012</v>
      </c>
      <c r="G11" s="110" t="s">
        <v>2838</v>
      </c>
    </row>
    <row r="12" spans="1:7" x14ac:dyDescent="0.35">
      <c r="A12" s="96" t="s">
        <v>211</v>
      </c>
      <c r="B12" s="130">
        <v>210000928007</v>
      </c>
      <c r="C12" s="109" t="s">
        <v>2859</v>
      </c>
      <c r="D12" s="110">
        <v>52</v>
      </c>
      <c r="E12" s="111" t="s">
        <v>2826</v>
      </c>
      <c r="F12" s="110" t="s">
        <v>2828</v>
      </c>
      <c r="G12" s="110" t="s">
        <v>2829</v>
      </c>
    </row>
    <row r="13" spans="1:7" x14ac:dyDescent="0.35">
      <c r="A13" s="96" t="s">
        <v>213</v>
      </c>
      <c r="B13" s="130">
        <v>210000928007</v>
      </c>
      <c r="C13" s="109" t="s">
        <v>2860</v>
      </c>
      <c r="D13" s="110" t="s">
        <v>2835</v>
      </c>
      <c r="E13" s="111" t="s">
        <v>2826</v>
      </c>
      <c r="F13" s="110">
        <v>7012</v>
      </c>
      <c r="G13" s="110" t="s">
        <v>2838</v>
      </c>
    </row>
    <row r="14" spans="1:7" x14ac:dyDescent="0.35">
      <c r="A14" s="96" t="s">
        <v>215</v>
      </c>
      <c r="B14" s="130">
        <v>210000928007</v>
      </c>
      <c r="C14" s="109" t="s">
        <v>2861</v>
      </c>
      <c r="D14" s="110" t="s">
        <v>2835</v>
      </c>
      <c r="E14" s="111" t="s">
        <v>2826</v>
      </c>
      <c r="F14" s="110">
        <v>7004</v>
      </c>
      <c r="G14" s="110" t="s">
        <v>2836</v>
      </c>
    </row>
    <row r="15" spans="1:7" x14ac:dyDescent="0.35">
      <c r="A15" s="96" t="s">
        <v>217</v>
      </c>
      <c r="B15" s="130">
        <v>210000928007</v>
      </c>
      <c r="C15" s="109" t="s">
        <v>2862</v>
      </c>
      <c r="D15" s="110">
        <v>52</v>
      </c>
      <c r="E15" s="111" t="s">
        <v>2826</v>
      </c>
      <c r="F15" s="110" t="s">
        <v>2828</v>
      </c>
      <c r="G15" s="110" t="s">
        <v>2829</v>
      </c>
    </row>
    <row r="16" spans="1:7" x14ac:dyDescent="0.35">
      <c r="A16" s="96" t="s">
        <v>219</v>
      </c>
      <c r="B16" s="130">
        <v>210000928007</v>
      </c>
      <c r="C16" s="109" t="s">
        <v>2863</v>
      </c>
      <c r="D16" s="110">
        <v>52</v>
      </c>
      <c r="E16" s="111" t="s">
        <v>2826</v>
      </c>
      <c r="F16" s="110" t="s">
        <v>2828</v>
      </c>
      <c r="G16" s="110" t="s">
        <v>2829</v>
      </c>
    </row>
    <row r="17" spans="1:7" x14ac:dyDescent="0.35">
      <c r="A17" s="96" t="s">
        <v>221</v>
      </c>
      <c r="B17" s="130">
        <v>210000928007</v>
      </c>
      <c r="C17" s="109" t="s">
        <v>2864</v>
      </c>
      <c r="D17" s="110" t="s">
        <v>2850</v>
      </c>
      <c r="E17" s="111" t="s">
        <v>2826</v>
      </c>
      <c r="F17" s="110">
        <v>3001</v>
      </c>
      <c r="G17" s="110" t="s">
        <v>2833</v>
      </c>
    </row>
    <row r="18" spans="1:7" x14ac:dyDescent="0.35">
      <c r="A18" s="96" t="s">
        <v>223</v>
      </c>
      <c r="B18" s="130">
        <v>210000928007</v>
      </c>
      <c r="C18" s="109" t="s">
        <v>2865</v>
      </c>
      <c r="D18" s="110">
        <v>52</v>
      </c>
      <c r="E18" s="111" t="s">
        <v>2826</v>
      </c>
      <c r="F18" s="110" t="s">
        <v>2828</v>
      </c>
      <c r="G18" s="110" t="s">
        <v>2829</v>
      </c>
    </row>
    <row r="19" spans="1:7" x14ac:dyDescent="0.35">
      <c r="A19" s="96" t="s">
        <v>224</v>
      </c>
      <c r="B19" s="130">
        <v>210000928007</v>
      </c>
      <c r="C19" s="112" t="s">
        <v>2866</v>
      </c>
      <c r="D19" s="113" t="s">
        <v>2835</v>
      </c>
      <c r="E19" s="113" t="s">
        <v>2826</v>
      </c>
      <c r="F19" s="114">
        <v>6003</v>
      </c>
      <c r="G19" s="113" t="s">
        <v>2846</v>
      </c>
    </row>
    <row r="20" spans="1:7" x14ac:dyDescent="0.35">
      <c r="A20" s="96" t="s">
        <v>226</v>
      </c>
      <c r="B20" s="130">
        <v>210000928007</v>
      </c>
      <c r="C20" s="109" t="s">
        <v>2867</v>
      </c>
      <c r="D20" s="110" t="s">
        <v>2835</v>
      </c>
      <c r="E20" s="111" t="s">
        <v>2826</v>
      </c>
      <c r="F20" s="110">
        <v>7004</v>
      </c>
      <c r="G20" s="110" t="s">
        <v>2846</v>
      </c>
    </row>
    <row r="21" spans="1:7" x14ac:dyDescent="0.35">
      <c r="A21" s="96" t="s">
        <v>228</v>
      </c>
      <c r="B21" s="130">
        <v>210000928007</v>
      </c>
      <c r="C21" s="109" t="s">
        <v>2868</v>
      </c>
      <c r="D21" s="110">
        <v>11</v>
      </c>
      <c r="E21" s="111">
        <v>401</v>
      </c>
      <c r="F21" s="110">
        <v>7016</v>
      </c>
      <c r="G21" s="110" t="s">
        <v>2835</v>
      </c>
    </row>
    <row r="22" spans="1:7" x14ac:dyDescent="0.35">
      <c r="A22" s="96" t="s">
        <v>230</v>
      </c>
      <c r="B22" s="130">
        <v>210000928007</v>
      </c>
      <c r="C22" s="109" t="s">
        <v>2869</v>
      </c>
      <c r="D22" s="110">
        <v>52</v>
      </c>
      <c r="E22" s="111" t="s">
        <v>2826</v>
      </c>
      <c r="F22" s="110" t="s">
        <v>2828</v>
      </c>
      <c r="G22" s="110" t="s">
        <v>2829</v>
      </c>
    </row>
    <row r="23" spans="1:7" x14ac:dyDescent="0.35">
      <c r="A23" s="96" t="s">
        <v>232</v>
      </c>
      <c r="B23" s="130">
        <v>210000928007</v>
      </c>
      <c r="C23" s="109" t="s">
        <v>2870</v>
      </c>
      <c r="D23" s="110">
        <v>52</v>
      </c>
      <c r="E23" s="111" t="s">
        <v>2826</v>
      </c>
      <c r="F23" s="110" t="s">
        <v>2828</v>
      </c>
      <c r="G23" s="110" t="s">
        <v>2829</v>
      </c>
    </row>
    <row r="24" spans="1:7" x14ac:dyDescent="0.35">
      <c r="A24" s="96" t="s">
        <v>234</v>
      </c>
      <c r="B24" s="130">
        <v>210000928007</v>
      </c>
      <c r="C24" s="109" t="s">
        <v>2871</v>
      </c>
      <c r="D24" s="110">
        <v>60</v>
      </c>
      <c r="E24" s="111" t="s">
        <v>2826</v>
      </c>
      <c r="F24" s="110">
        <v>3001</v>
      </c>
      <c r="G24" s="110" t="s">
        <v>2833</v>
      </c>
    </row>
    <row r="25" spans="1:7" x14ac:dyDescent="0.35">
      <c r="A25" s="96" t="s">
        <v>236</v>
      </c>
      <c r="B25" s="130">
        <v>210000928007</v>
      </c>
      <c r="C25" s="109" t="s">
        <v>2872</v>
      </c>
      <c r="D25" s="110">
        <v>11</v>
      </c>
      <c r="E25" s="111">
        <v>401</v>
      </c>
      <c r="F25" s="110">
        <v>7016</v>
      </c>
      <c r="G25" s="110" t="s">
        <v>2833</v>
      </c>
    </row>
    <row r="26" spans="1:7" x14ac:dyDescent="0.35">
      <c r="A26" s="96" t="s">
        <v>238</v>
      </c>
      <c r="B26" s="130">
        <v>210000928007</v>
      </c>
      <c r="C26" s="109" t="s">
        <v>2873</v>
      </c>
      <c r="D26" s="110" t="s">
        <v>2835</v>
      </c>
      <c r="E26" s="111" t="s">
        <v>2826</v>
      </c>
      <c r="F26" s="110">
        <v>7004</v>
      </c>
      <c r="G26" s="110" t="s">
        <v>2846</v>
      </c>
    </row>
    <row r="27" spans="1:7" x14ac:dyDescent="0.35">
      <c r="A27" s="96" t="s">
        <v>240</v>
      </c>
      <c r="B27" s="130">
        <v>210000928007</v>
      </c>
      <c r="C27" s="109" t="s">
        <v>2874</v>
      </c>
      <c r="D27" s="110">
        <v>60</v>
      </c>
      <c r="E27" s="111" t="s">
        <v>2826</v>
      </c>
      <c r="F27" s="110">
        <v>3001</v>
      </c>
      <c r="G27" s="110" t="s">
        <v>2835</v>
      </c>
    </row>
    <row r="28" spans="1:7" x14ac:dyDescent="0.35">
      <c r="A28" s="96" t="s">
        <v>242</v>
      </c>
      <c r="B28" s="130">
        <v>210000928007</v>
      </c>
      <c r="C28" s="109" t="s">
        <v>2875</v>
      </c>
      <c r="D28" s="110">
        <v>52</v>
      </c>
      <c r="E28" s="111" t="s">
        <v>2826</v>
      </c>
      <c r="F28" s="110" t="s">
        <v>2828</v>
      </c>
      <c r="G28" s="110" t="s">
        <v>2829</v>
      </c>
    </row>
    <row r="29" spans="1:7" x14ac:dyDescent="0.35">
      <c r="A29" s="96" t="s">
        <v>244</v>
      </c>
      <c r="B29" s="130">
        <v>210000928007</v>
      </c>
      <c r="C29" s="109" t="s">
        <v>2876</v>
      </c>
      <c r="D29" s="110" t="s">
        <v>2835</v>
      </c>
      <c r="E29" s="111" t="s">
        <v>2826</v>
      </c>
      <c r="F29" s="110">
        <v>7012</v>
      </c>
      <c r="G29" s="110" t="s">
        <v>2838</v>
      </c>
    </row>
    <row r="30" spans="1:7" x14ac:dyDescent="0.35">
      <c r="A30" s="96" t="s">
        <v>246</v>
      </c>
      <c r="B30" s="130">
        <v>210000928007</v>
      </c>
      <c r="C30" s="109" t="s">
        <v>2877</v>
      </c>
      <c r="D30" s="110">
        <v>54</v>
      </c>
      <c r="E30" s="111" t="s">
        <v>2826</v>
      </c>
      <c r="F30" s="110" t="s">
        <v>2840</v>
      </c>
      <c r="G30" s="110" t="s">
        <v>2841</v>
      </c>
    </row>
    <row r="31" spans="1:7" x14ac:dyDescent="0.35">
      <c r="A31" s="96" t="s">
        <v>248</v>
      </c>
      <c r="B31" s="130">
        <v>210000928007</v>
      </c>
      <c r="C31" s="109" t="s">
        <v>2878</v>
      </c>
      <c r="D31" s="110">
        <v>54</v>
      </c>
      <c r="E31" s="111" t="s">
        <v>2826</v>
      </c>
      <c r="F31" s="110" t="s">
        <v>2840</v>
      </c>
      <c r="G31" s="110" t="s">
        <v>2841</v>
      </c>
    </row>
    <row r="32" spans="1:7" x14ac:dyDescent="0.35">
      <c r="A32" s="96" t="s">
        <v>250</v>
      </c>
      <c r="B32" s="130">
        <v>210000928007</v>
      </c>
      <c r="C32" s="109" t="s">
        <v>2879</v>
      </c>
      <c r="D32" s="110" t="s">
        <v>2835</v>
      </c>
      <c r="E32" s="111" t="s">
        <v>2826</v>
      </c>
      <c r="F32" s="110">
        <v>7004</v>
      </c>
      <c r="G32" s="110" t="s">
        <v>2836</v>
      </c>
    </row>
    <row r="33" spans="1:7" x14ac:dyDescent="0.35">
      <c r="A33" s="96" t="s">
        <v>252</v>
      </c>
      <c r="B33" s="130">
        <v>210000928007</v>
      </c>
      <c r="C33" s="109" t="s">
        <v>2880</v>
      </c>
      <c r="D33" s="110" t="s">
        <v>2835</v>
      </c>
      <c r="E33" s="111" t="s">
        <v>2826</v>
      </c>
      <c r="F33" s="110">
        <v>6003</v>
      </c>
      <c r="G33" s="110" t="s">
        <v>2846</v>
      </c>
    </row>
    <row r="34" spans="1:7" x14ac:dyDescent="0.35">
      <c r="A34" s="96" t="s">
        <v>254</v>
      </c>
      <c r="B34" s="130">
        <v>210000928007</v>
      </c>
      <c r="C34" s="109" t="s">
        <v>2881</v>
      </c>
      <c r="D34" s="110" t="s">
        <v>2835</v>
      </c>
      <c r="E34" s="111" t="s">
        <v>2826</v>
      </c>
      <c r="F34" s="110">
        <v>6003</v>
      </c>
      <c r="G34" s="110" t="s">
        <v>2846</v>
      </c>
    </row>
    <row r="35" spans="1:7" x14ac:dyDescent="0.35">
      <c r="A35" s="96" t="s">
        <v>3030</v>
      </c>
      <c r="B35" s="130">
        <v>210000928007</v>
      </c>
      <c r="C35" s="109" t="s">
        <v>2882</v>
      </c>
      <c r="D35" s="110">
        <v>63</v>
      </c>
      <c r="E35" s="111" t="s">
        <v>2826</v>
      </c>
      <c r="F35" s="110">
        <v>7004</v>
      </c>
      <c r="G35" s="110" t="s">
        <v>2848</v>
      </c>
    </row>
    <row r="36" spans="1:7" x14ac:dyDescent="0.35">
      <c r="A36" s="96" t="s">
        <v>256</v>
      </c>
      <c r="B36" s="130">
        <v>210000928007</v>
      </c>
      <c r="C36" s="109" t="s">
        <v>2883</v>
      </c>
      <c r="D36" s="110" t="s">
        <v>2835</v>
      </c>
      <c r="E36" s="111" t="s">
        <v>2826</v>
      </c>
      <c r="F36" s="110">
        <v>7004</v>
      </c>
      <c r="G36" s="110" t="s">
        <v>2836</v>
      </c>
    </row>
    <row r="37" spans="1:7" x14ac:dyDescent="0.35">
      <c r="A37" s="96" t="s">
        <v>258</v>
      </c>
      <c r="B37" s="130">
        <v>210000928007</v>
      </c>
      <c r="C37" s="109" t="s">
        <v>2884</v>
      </c>
      <c r="D37" s="110">
        <v>60</v>
      </c>
      <c r="E37" s="111" t="s">
        <v>2826</v>
      </c>
      <c r="F37" s="110">
        <v>3001</v>
      </c>
      <c r="G37" s="110" t="s">
        <v>2835</v>
      </c>
    </row>
    <row r="38" spans="1:7" x14ac:dyDescent="0.35">
      <c r="A38" s="96" t="s">
        <v>260</v>
      </c>
      <c r="B38" s="130">
        <v>210000928007</v>
      </c>
      <c r="C38" s="109" t="s">
        <v>2885</v>
      </c>
      <c r="D38" s="110" t="s">
        <v>2835</v>
      </c>
      <c r="E38" s="111" t="s">
        <v>2826</v>
      </c>
      <c r="F38" s="110" t="s">
        <v>2847</v>
      </c>
      <c r="G38" s="110" t="s">
        <v>2846</v>
      </c>
    </row>
    <row r="39" spans="1:7" x14ac:dyDescent="0.35">
      <c r="A39" s="96" t="s">
        <v>262</v>
      </c>
      <c r="B39" s="130">
        <v>210000928007</v>
      </c>
      <c r="C39" s="109" t="s">
        <v>2884</v>
      </c>
      <c r="D39" s="110">
        <v>60</v>
      </c>
      <c r="E39" s="111" t="s">
        <v>2826</v>
      </c>
      <c r="F39" s="110">
        <v>3001</v>
      </c>
      <c r="G39" s="110" t="s">
        <v>2835</v>
      </c>
    </row>
    <row r="40" spans="1:7" x14ac:dyDescent="0.35">
      <c r="A40" s="96" t="s">
        <v>264</v>
      </c>
      <c r="B40" s="130">
        <v>210000928007</v>
      </c>
      <c r="C40" s="109" t="s">
        <v>2886</v>
      </c>
      <c r="D40" s="110">
        <v>60</v>
      </c>
      <c r="E40" s="111" t="s">
        <v>2826</v>
      </c>
      <c r="F40" s="110">
        <v>3001</v>
      </c>
      <c r="G40" s="110" t="s">
        <v>2835</v>
      </c>
    </row>
    <row r="41" spans="1:7" x14ac:dyDescent="0.35">
      <c r="A41" s="96" t="s">
        <v>266</v>
      </c>
      <c r="B41" s="130">
        <v>210000928007</v>
      </c>
      <c r="C41" s="109" t="s">
        <v>2887</v>
      </c>
      <c r="D41" s="110">
        <v>60</v>
      </c>
      <c r="E41" s="111" t="s">
        <v>2826</v>
      </c>
      <c r="F41" s="110">
        <v>3001</v>
      </c>
      <c r="G41" s="110" t="s">
        <v>2835</v>
      </c>
    </row>
    <row r="42" spans="1:7" x14ac:dyDescent="0.35">
      <c r="A42" s="96" t="s">
        <v>268</v>
      </c>
      <c r="B42" s="130">
        <v>210000928007</v>
      </c>
      <c r="C42" s="109" t="s">
        <v>2888</v>
      </c>
      <c r="D42" s="110">
        <v>60</v>
      </c>
      <c r="E42" s="111" t="s">
        <v>2826</v>
      </c>
      <c r="F42" s="110">
        <v>3001</v>
      </c>
      <c r="G42" s="110" t="s">
        <v>2833</v>
      </c>
    </row>
    <row r="43" spans="1:7" x14ac:dyDescent="0.35">
      <c r="A43" s="96" t="s">
        <v>270</v>
      </c>
      <c r="B43" s="130">
        <v>210000928007</v>
      </c>
      <c r="C43" s="109" t="s">
        <v>2889</v>
      </c>
      <c r="D43" s="110" t="s">
        <v>2835</v>
      </c>
      <c r="E43" s="111" t="s">
        <v>2826</v>
      </c>
      <c r="F43" s="110">
        <v>7012</v>
      </c>
      <c r="G43" s="110" t="s">
        <v>2838</v>
      </c>
    </row>
    <row r="44" spans="1:7" x14ac:dyDescent="0.35">
      <c r="A44" s="96" t="s">
        <v>274</v>
      </c>
      <c r="B44" s="130">
        <v>210000928007</v>
      </c>
      <c r="C44" s="112" t="s">
        <v>2890</v>
      </c>
      <c r="D44" s="114">
        <v>60</v>
      </c>
      <c r="E44" s="113" t="s">
        <v>2826</v>
      </c>
      <c r="F44" s="114">
        <v>3001</v>
      </c>
      <c r="G44" s="114" t="s">
        <v>2835</v>
      </c>
    </row>
    <row r="45" spans="1:7" x14ac:dyDescent="0.35">
      <c r="A45" s="96" t="s">
        <v>276</v>
      </c>
      <c r="B45" s="130">
        <v>210000928007</v>
      </c>
      <c r="C45" s="109" t="s">
        <v>2891</v>
      </c>
      <c r="D45" s="110">
        <v>52</v>
      </c>
      <c r="E45" s="111" t="s">
        <v>2826</v>
      </c>
      <c r="F45" s="110" t="s">
        <v>2828</v>
      </c>
      <c r="G45" s="110" t="s">
        <v>2829</v>
      </c>
    </row>
    <row r="46" spans="1:7" x14ac:dyDescent="0.35">
      <c r="A46" s="96" t="s">
        <v>278</v>
      </c>
      <c r="B46" s="130">
        <v>210000928007</v>
      </c>
      <c r="C46" s="109" t="s">
        <v>2892</v>
      </c>
      <c r="D46" s="110">
        <v>60</v>
      </c>
      <c r="E46" s="111" t="s">
        <v>2826</v>
      </c>
      <c r="F46" s="110">
        <v>3001</v>
      </c>
      <c r="G46" s="110" t="s">
        <v>2833</v>
      </c>
    </row>
    <row r="47" spans="1:7" x14ac:dyDescent="0.35">
      <c r="A47" s="96" t="s">
        <v>280</v>
      </c>
      <c r="B47" s="130">
        <v>210000928007</v>
      </c>
      <c r="C47" s="109" t="s">
        <v>2893</v>
      </c>
      <c r="D47" s="110" t="s">
        <v>2835</v>
      </c>
      <c r="E47" s="111" t="s">
        <v>2826</v>
      </c>
      <c r="F47" s="110">
        <v>7012</v>
      </c>
      <c r="G47" s="110" t="s">
        <v>2833</v>
      </c>
    </row>
    <row r="48" spans="1:7" x14ac:dyDescent="0.35">
      <c r="A48" s="96" t="s">
        <v>282</v>
      </c>
      <c r="B48" s="130">
        <v>210000928007</v>
      </c>
      <c r="C48" s="109" t="s">
        <v>2894</v>
      </c>
      <c r="D48" s="110" t="s">
        <v>2835</v>
      </c>
      <c r="E48" s="111" t="s">
        <v>2826</v>
      </c>
      <c r="F48" s="110">
        <v>6002</v>
      </c>
      <c r="G48" s="110" t="s">
        <v>2835</v>
      </c>
    </row>
    <row r="49" spans="1:7" x14ac:dyDescent="0.35">
      <c r="A49" s="96" t="s">
        <v>284</v>
      </c>
      <c r="B49" s="130">
        <v>210000928007</v>
      </c>
      <c r="C49" s="109" t="s">
        <v>2895</v>
      </c>
      <c r="D49" s="110" t="s">
        <v>2835</v>
      </c>
      <c r="E49" s="111" t="s">
        <v>2826</v>
      </c>
      <c r="F49" s="110">
        <v>7004</v>
      </c>
      <c r="G49" s="110" t="s">
        <v>2848</v>
      </c>
    </row>
    <row r="50" spans="1:7" x14ac:dyDescent="0.35">
      <c r="A50" s="96" t="s">
        <v>286</v>
      </c>
      <c r="B50" s="130">
        <v>210000928007</v>
      </c>
      <c r="C50" s="109" t="s">
        <v>2896</v>
      </c>
      <c r="D50" s="110">
        <v>62</v>
      </c>
      <c r="E50" s="111" t="s">
        <v>2826</v>
      </c>
      <c r="F50" s="110">
        <v>7012</v>
      </c>
      <c r="G50" s="110" t="s">
        <v>2844</v>
      </c>
    </row>
    <row r="51" spans="1:7" x14ac:dyDescent="0.35">
      <c r="A51" s="96" t="s">
        <v>288</v>
      </c>
      <c r="B51" s="130">
        <v>210000928007</v>
      </c>
      <c r="C51" s="109" t="s">
        <v>2897</v>
      </c>
      <c r="D51" s="110">
        <v>52</v>
      </c>
      <c r="E51" s="111" t="s">
        <v>2826</v>
      </c>
      <c r="F51" s="110" t="s">
        <v>2828</v>
      </c>
      <c r="G51" s="110" t="s">
        <v>2829</v>
      </c>
    </row>
    <row r="52" spans="1:7" x14ac:dyDescent="0.35">
      <c r="A52" s="96" t="s">
        <v>290</v>
      </c>
      <c r="B52" s="130">
        <v>210000928007</v>
      </c>
      <c r="C52" s="109" t="s">
        <v>2898</v>
      </c>
      <c r="D52" s="110">
        <v>52</v>
      </c>
      <c r="E52" s="111" t="s">
        <v>2826</v>
      </c>
      <c r="F52" s="110" t="s">
        <v>2828</v>
      </c>
      <c r="G52" s="110" t="s">
        <v>2829</v>
      </c>
    </row>
    <row r="53" spans="1:7" x14ac:dyDescent="0.35">
      <c r="A53" s="96" t="s">
        <v>292</v>
      </c>
      <c r="B53" s="130">
        <v>210000928007</v>
      </c>
      <c r="C53" s="109" t="s">
        <v>2899</v>
      </c>
      <c r="D53" s="110">
        <v>62</v>
      </c>
      <c r="E53" s="111" t="s">
        <v>2826</v>
      </c>
      <c r="F53" s="110">
        <v>7012</v>
      </c>
      <c r="G53" s="111" t="s">
        <v>2844</v>
      </c>
    </row>
    <row r="54" spans="1:7" x14ac:dyDescent="0.35">
      <c r="A54" s="96" t="s">
        <v>294</v>
      </c>
      <c r="B54" s="130">
        <v>210000928007</v>
      </c>
      <c r="C54" s="109" t="s">
        <v>2900</v>
      </c>
      <c r="D54" s="110">
        <v>52</v>
      </c>
      <c r="E54" s="111" t="s">
        <v>2826</v>
      </c>
      <c r="F54" s="110" t="s">
        <v>2828</v>
      </c>
      <c r="G54" s="110" t="s">
        <v>2829</v>
      </c>
    </row>
    <row r="55" spans="1:7" x14ac:dyDescent="0.35">
      <c r="A55" s="96" t="s">
        <v>296</v>
      </c>
      <c r="B55" s="130">
        <v>210000928007</v>
      </c>
      <c r="C55" s="109" t="s">
        <v>2901</v>
      </c>
      <c r="D55" s="110">
        <v>60</v>
      </c>
      <c r="E55" s="111" t="s">
        <v>2826</v>
      </c>
      <c r="F55" s="110">
        <v>3001</v>
      </c>
      <c r="G55" s="110" t="s">
        <v>2833</v>
      </c>
    </row>
    <row r="56" spans="1:7" x14ac:dyDescent="0.35">
      <c r="A56" s="96" t="s">
        <v>298</v>
      </c>
      <c r="B56" s="130">
        <v>210000928007</v>
      </c>
      <c r="C56" s="109" t="s">
        <v>2902</v>
      </c>
      <c r="D56" s="110" t="s">
        <v>2835</v>
      </c>
      <c r="E56" s="111" t="s">
        <v>2826</v>
      </c>
      <c r="F56" s="110">
        <v>6003</v>
      </c>
      <c r="G56" s="110" t="s">
        <v>2846</v>
      </c>
    </row>
    <row r="57" spans="1:7" x14ac:dyDescent="0.35">
      <c r="A57" s="96" t="s">
        <v>300</v>
      </c>
      <c r="B57" s="130">
        <v>210000928007</v>
      </c>
      <c r="C57" s="109" t="s">
        <v>2903</v>
      </c>
      <c r="D57" s="110" t="s">
        <v>2835</v>
      </c>
      <c r="E57" s="111" t="s">
        <v>2826</v>
      </c>
      <c r="F57" s="110">
        <v>6002</v>
      </c>
      <c r="G57" s="110" t="s">
        <v>2835</v>
      </c>
    </row>
    <row r="58" spans="1:7" x14ac:dyDescent="0.35">
      <c r="A58" s="96" t="s">
        <v>302</v>
      </c>
      <c r="B58" s="130">
        <v>210000928007</v>
      </c>
      <c r="C58" s="109" t="s">
        <v>2904</v>
      </c>
      <c r="D58" s="110" t="s">
        <v>2835</v>
      </c>
      <c r="E58" s="111" t="s">
        <v>2826</v>
      </c>
      <c r="F58" s="110">
        <v>7004</v>
      </c>
      <c r="G58" s="110" t="s">
        <v>2836</v>
      </c>
    </row>
    <row r="59" spans="1:7" x14ac:dyDescent="0.35">
      <c r="A59" s="96" t="s">
        <v>304</v>
      </c>
      <c r="B59" s="130">
        <v>210000928007</v>
      </c>
      <c r="C59" s="109" t="s">
        <v>2905</v>
      </c>
      <c r="D59" s="110">
        <v>52</v>
      </c>
      <c r="E59" s="111" t="s">
        <v>2826</v>
      </c>
      <c r="F59" s="110" t="s">
        <v>2828</v>
      </c>
      <c r="G59" s="110" t="s">
        <v>2834</v>
      </c>
    </row>
    <row r="60" spans="1:7" x14ac:dyDescent="0.35">
      <c r="A60" s="96" t="s">
        <v>306</v>
      </c>
      <c r="B60" s="130">
        <v>210000928007</v>
      </c>
      <c r="C60" s="109" t="s">
        <v>2906</v>
      </c>
      <c r="D60" s="110">
        <v>52</v>
      </c>
      <c r="E60" s="111" t="s">
        <v>2826</v>
      </c>
      <c r="F60" s="110" t="s">
        <v>2828</v>
      </c>
      <c r="G60" s="110" t="s">
        <v>2829</v>
      </c>
    </row>
    <row r="61" spans="1:7" x14ac:dyDescent="0.35">
      <c r="A61" s="96" t="s">
        <v>310</v>
      </c>
      <c r="B61" s="130">
        <v>210000928007</v>
      </c>
      <c r="C61" s="112" t="s">
        <v>2907</v>
      </c>
      <c r="D61" s="114">
        <v>52</v>
      </c>
      <c r="E61" s="113" t="s">
        <v>2826</v>
      </c>
      <c r="F61" s="114" t="s">
        <v>2828</v>
      </c>
      <c r="G61" s="114" t="s">
        <v>2829</v>
      </c>
    </row>
    <row r="62" spans="1:7" x14ac:dyDescent="0.35">
      <c r="A62" s="96" t="s">
        <v>312</v>
      </c>
      <c r="B62" s="130">
        <v>210000928007</v>
      </c>
      <c r="C62" s="112" t="s">
        <v>2908</v>
      </c>
      <c r="D62" s="114" t="s">
        <v>2835</v>
      </c>
      <c r="E62" s="113" t="s">
        <v>2826</v>
      </c>
      <c r="F62" s="114">
        <v>7012</v>
      </c>
      <c r="G62" s="114" t="s">
        <v>2838</v>
      </c>
    </row>
    <row r="63" spans="1:7" x14ac:dyDescent="0.35">
      <c r="A63" s="96" t="s">
        <v>314</v>
      </c>
      <c r="B63" s="130">
        <v>210000928007</v>
      </c>
      <c r="C63" s="109" t="s">
        <v>2909</v>
      </c>
      <c r="D63" s="110">
        <v>52</v>
      </c>
      <c r="E63" s="111" t="s">
        <v>2826</v>
      </c>
      <c r="F63" s="110" t="s">
        <v>2828</v>
      </c>
      <c r="G63" s="110" t="s">
        <v>2834</v>
      </c>
    </row>
    <row r="64" spans="1:7" x14ac:dyDescent="0.35">
      <c r="A64" s="96" t="s">
        <v>316</v>
      </c>
      <c r="B64" s="130">
        <v>210000928007</v>
      </c>
      <c r="C64" s="109" t="s">
        <v>2910</v>
      </c>
      <c r="D64" s="110" t="s">
        <v>2835</v>
      </c>
      <c r="E64" s="111" t="s">
        <v>2826</v>
      </c>
      <c r="F64" s="110">
        <v>7011</v>
      </c>
      <c r="G64" s="110" t="s">
        <v>2836</v>
      </c>
    </row>
    <row r="65" spans="1:7" x14ac:dyDescent="0.35">
      <c r="A65" s="96" t="s">
        <v>318</v>
      </c>
      <c r="B65" s="130">
        <v>210000928007</v>
      </c>
      <c r="C65" s="112" t="s">
        <v>2911</v>
      </c>
      <c r="D65" s="114">
        <v>52</v>
      </c>
      <c r="E65" s="113" t="s">
        <v>2826</v>
      </c>
      <c r="F65" s="114" t="s">
        <v>2828</v>
      </c>
      <c r="G65" s="114" t="s">
        <v>2834</v>
      </c>
    </row>
    <row r="66" spans="1:7" x14ac:dyDescent="0.35">
      <c r="A66" s="96" t="s">
        <v>320</v>
      </c>
      <c r="B66" s="130">
        <v>210000928007</v>
      </c>
      <c r="C66" s="109" t="s">
        <v>2912</v>
      </c>
      <c r="D66" s="110" t="s">
        <v>2835</v>
      </c>
      <c r="E66" s="111" t="s">
        <v>2826</v>
      </c>
      <c r="F66" s="110" t="s">
        <v>2847</v>
      </c>
      <c r="G66" s="110" t="s">
        <v>2846</v>
      </c>
    </row>
    <row r="67" spans="1:7" x14ac:dyDescent="0.35">
      <c r="A67" s="96" t="s">
        <v>322</v>
      </c>
      <c r="B67" s="130">
        <v>210000928007</v>
      </c>
      <c r="C67" s="109" t="s">
        <v>2913</v>
      </c>
      <c r="D67" s="110" t="s">
        <v>2835</v>
      </c>
      <c r="E67" s="111" t="s">
        <v>2826</v>
      </c>
      <c r="F67" s="110">
        <v>7011</v>
      </c>
      <c r="G67" s="110" t="s">
        <v>2846</v>
      </c>
    </row>
    <row r="68" spans="1:7" x14ac:dyDescent="0.35">
      <c r="A68" s="96" t="s">
        <v>324</v>
      </c>
      <c r="B68" s="130">
        <v>210000928007</v>
      </c>
      <c r="C68" s="109" t="s">
        <v>2914</v>
      </c>
      <c r="D68" s="110">
        <v>52</v>
      </c>
      <c r="E68" s="111" t="s">
        <v>2826</v>
      </c>
      <c r="F68" s="110" t="s">
        <v>2828</v>
      </c>
      <c r="G68" s="110" t="s">
        <v>2829</v>
      </c>
    </row>
    <row r="69" spans="1:7" x14ac:dyDescent="0.35">
      <c r="A69" s="96" t="s">
        <v>326</v>
      </c>
      <c r="B69" s="130">
        <v>210000928007</v>
      </c>
      <c r="C69" s="109" t="s">
        <v>2915</v>
      </c>
      <c r="D69" s="110">
        <v>52</v>
      </c>
      <c r="E69" s="111" t="s">
        <v>2826</v>
      </c>
      <c r="F69" s="110" t="s">
        <v>2828</v>
      </c>
      <c r="G69" s="110" t="s">
        <v>2829</v>
      </c>
    </row>
    <row r="70" spans="1:7" x14ac:dyDescent="0.35">
      <c r="A70" s="96" t="s">
        <v>328</v>
      </c>
      <c r="B70" s="130">
        <v>210000928007</v>
      </c>
      <c r="C70" s="109" t="s">
        <v>2916</v>
      </c>
      <c r="D70" s="110">
        <v>52</v>
      </c>
      <c r="E70" s="111" t="s">
        <v>2826</v>
      </c>
      <c r="F70" s="110" t="s">
        <v>2828</v>
      </c>
      <c r="G70" s="110" t="s">
        <v>2829</v>
      </c>
    </row>
    <row r="71" spans="1:7" x14ac:dyDescent="0.35">
      <c r="A71" s="96" t="s">
        <v>330</v>
      </c>
      <c r="B71" s="130">
        <v>210000928007</v>
      </c>
      <c r="C71" s="109" t="s">
        <v>2917</v>
      </c>
      <c r="D71" s="110" t="s">
        <v>2835</v>
      </c>
      <c r="E71" s="111" t="s">
        <v>2826</v>
      </c>
      <c r="F71" s="110">
        <v>7004</v>
      </c>
      <c r="G71" s="110" t="s">
        <v>2836</v>
      </c>
    </row>
    <row r="72" spans="1:7" x14ac:dyDescent="0.35">
      <c r="A72" s="96" t="s">
        <v>332</v>
      </c>
      <c r="B72" s="130">
        <v>210000928007</v>
      </c>
      <c r="C72" s="109" t="s">
        <v>2918</v>
      </c>
      <c r="D72" s="110">
        <v>52</v>
      </c>
      <c r="E72" s="111" t="s">
        <v>2826</v>
      </c>
      <c r="F72" s="110" t="s">
        <v>2828</v>
      </c>
      <c r="G72" s="110" t="s">
        <v>2834</v>
      </c>
    </row>
    <row r="73" spans="1:7" x14ac:dyDescent="0.35">
      <c r="A73" s="96" t="s">
        <v>334</v>
      </c>
      <c r="B73" s="130">
        <v>210000928007</v>
      </c>
      <c r="C73" s="109" t="s">
        <v>2919</v>
      </c>
      <c r="D73" s="110">
        <v>52</v>
      </c>
      <c r="E73" s="111" t="s">
        <v>2826</v>
      </c>
      <c r="F73" s="110" t="s">
        <v>2828</v>
      </c>
      <c r="G73" s="110" t="s">
        <v>2834</v>
      </c>
    </row>
    <row r="74" spans="1:7" x14ac:dyDescent="0.35">
      <c r="A74" s="96" t="s">
        <v>336</v>
      </c>
      <c r="B74" s="130">
        <v>210000928007</v>
      </c>
      <c r="C74" s="109" t="s">
        <v>2920</v>
      </c>
      <c r="D74" s="110">
        <v>52</v>
      </c>
      <c r="E74" s="111" t="s">
        <v>2826</v>
      </c>
      <c r="F74" s="110" t="s">
        <v>2828</v>
      </c>
      <c r="G74" s="110" t="s">
        <v>2829</v>
      </c>
    </row>
    <row r="75" spans="1:7" x14ac:dyDescent="0.35">
      <c r="A75" s="96" t="s">
        <v>338</v>
      </c>
      <c r="B75" s="130">
        <v>210000928007</v>
      </c>
      <c r="C75" s="109" t="s">
        <v>2921</v>
      </c>
      <c r="D75" s="110">
        <v>52</v>
      </c>
      <c r="E75" s="111" t="s">
        <v>2826</v>
      </c>
      <c r="F75" s="110" t="s">
        <v>2828</v>
      </c>
      <c r="G75" s="110" t="s">
        <v>2829</v>
      </c>
    </row>
    <row r="76" spans="1:7" x14ac:dyDescent="0.35">
      <c r="A76" s="96" t="s">
        <v>340</v>
      </c>
      <c r="B76" s="130">
        <v>210000928007</v>
      </c>
      <c r="C76" s="109" t="s">
        <v>2922</v>
      </c>
      <c r="D76" s="110">
        <v>52</v>
      </c>
      <c r="E76" s="111" t="s">
        <v>2826</v>
      </c>
      <c r="F76" s="110" t="s">
        <v>2828</v>
      </c>
      <c r="G76" s="110" t="s">
        <v>2829</v>
      </c>
    </row>
    <row r="77" spans="1:7" x14ac:dyDescent="0.35">
      <c r="A77" s="96" t="s">
        <v>659</v>
      </c>
      <c r="B77" s="130">
        <v>210000928007</v>
      </c>
      <c r="C77" s="109" t="s">
        <v>2923</v>
      </c>
      <c r="D77" s="110">
        <v>70</v>
      </c>
      <c r="E77" s="111">
        <v>300</v>
      </c>
      <c r="F77" s="110">
        <v>7015</v>
      </c>
      <c r="G77" s="111" t="s">
        <v>2835</v>
      </c>
    </row>
    <row r="78" spans="1:7" x14ac:dyDescent="0.35">
      <c r="A78" s="96" t="s">
        <v>677</v>
      </c>
      <c r="B78" s="130">
        <v>210000928007</v>
      </c>
      <c r="C78" s="109" t="s">
        <v>2924</v>
      </c>
      <c r="D78" s="111" t="s">
        <v>2835</v>
      </c>
      <c r="E78" s="111" t="s">
        <v>2826</v>
      </c>
      <c r="F78" s="111" t="s">
        <v>2851</v>
      </c>
      <c r="G78" s="111" t="s">
        <v>2835</v>
      </c>
    </row>
    <row r="79" spans="1:7" x14ac:dyDescent="0.35">
      <c r="A79" s="96" t="s">
        <v>679</v>
      </c>
      <c r="B79" s="130">
        <v>210000928007</v>
      </c>
      <c r="C79" s="109" t="s">
        <v>2925</v>
      </c>
      <c r="D79" s="110">
        <v>60</v>
      </c>
      <c r="E79" s="111" t="s">
        <v>2826</v>
      </c>
      <c r="F79" s="110">
        <v>3001</v>
      </c>
      <c r="G79" s="111" t="s">
        <v>2833</v>
      </c>
    </row>
    <row r="80" spans="1:7" x14ac:dyDescent="0.35">
      <c r="A80" s="96" t="s">
        <v>693</v>
      </c>
      <c r="B80" s="130">
        <v>210000928007</v>
      </c>
      <c r="C80" s="109" t="s">
        <v>2926</v>
      </c>
      <c r="D80" s="111" t="s">
        <v>2835</v>
      </c>
      <c r="E80" s="111" t="s">
        <v>2826</v>
      </c>
      <c r="F80" s="111" t="s">
        <v>2849</v>
      </c>
      <c r="G80" s="111" t="s">
        <v>2835</v>
      </c>
    </row>
    <row r="81" spans="1:7" x14ac:dyDescent="0.35">
      <c r="A81" s="96" t="s">
        <v>695</v>
      </c>
      <c r="B81" s="130">
        <v>210000928007</v>
      </c>
      <c r="C81" s="109" t="s">
        <v>2927</v>
      </c>
      <c r="D81" s="111" t="s">
        <v>2835</v>
      </c>
      <c r="E81" s="111" t="s">
        <v>2826</v>
      </c>
      <c r="F81" s="111" t="s">
        <v>2849</v>
      </c>
      <c r="G81" s="111" t="s">
        <v>2835</v>
      </c>
    </row>
    <row r="82" spans="1:7" x14ac:dyDescent="0.35">
      <c r="A82" s="96" t="s">
        <v>782</v>
      </c>
      <c r="B82" s="130">
        <v>210000928007</v>
      </c>
      <c r="C82" s="109" t="s">
        <v>2928</v>
      </c>
      <c r="D82" s="110">
        <v>52</v>
      </c>
      <c r="E82" s="111" t="s">
        <v>2826</v>
      </c>
      <c r="F82" s="110">
        <v>2002</v>
      </c>
      <c r="G82" s="110">
        <v>55</v>
      </c>
    </row>
    <row r="83" spans="1:7" x14ac:dyDescent="0.35">
      <c r="A83" s="96" t="s">
        <v>3031</v>
      </c>
      <c r="B83" s="130">
        <v>210000928007</v>
      </c>
      <c r="C83" s="115" t="s">
        <v>2929</v>
      </c>
      <c r="D83" s="111" t="s">
        <v>2853</v>
      </c>
      <c r="E83" s="111" t="s">
        <v>2826</v>
      </c>
      <c r="F83" s="110">
        <v>2002</v>
      </c>
      <c r="G83" s="110">
        <v>44</v>
      </c>
    </row>
    <row r="84" spans="1:7" x14ac:dyDescent="0.35">
      <c r="A84" s="96" t="s">
        <v>851</v>
      </c>
      <c r="B84" s="130">
        <v>210000928007</v>
      </c>
      <c r="C84" s="109" t="s">
        <v>2930</v>
      </c>
      <c r="D84" s="111" t="s">
        <v>2853</v>
      </c>
      <c r="E84" s="111" t="s">
        <v>2826</v>
      </c>
      <c r="F84" s="110">
        <v>2002</v>
      </c>
      <c r="G84" s="110">
        <v>44</v>
      </c>
    </row>
    <row r="85" spans="1:7" x14ac:dyDescent="0.35">
      <c r="A85" s="96" t="s">
        <v>853</v>
      </c>
      <c r="B85" s="130">
        <v>210000928007</v>
      </c>
      <c r="C85" s="109" t="s">
        <v>2931</v>
      </c>
      <c r="D85" s="111" t="s">
        <v>2853</v>
      </c>
      <c r="E85" s="111" t="s">
        <v>2826</v>
      </c>
      <c r="F85" s="110">
        <v>2002</v>
      </c>
      <c r="G85" s="110">
        <v>44</v>
      </c>
    </row>
    <row r="86" spans="1:7" x14ac:dyDescent="0.35">
      <c r="A86" s="96" t="s">
        <v>855</v>
      </c>
      <c r="B86" s="130">
        <v>210000928007</v>
      </c>
      <c r="C86" s="109" t="s">
        <v>2932</v>
      </c>
      <c r="D86" s="111" t="s">
        <v>2853</v>
      </c>
      <c r="E86" s="111" t="s">
        <v>2826</v>
      </c>
      <c r="F86" s="110">
        <v>2002</v>
      </c>
      <c r="G86" s="110">
        <v>44</v>
      </c>
    </row>
    <row r="87" spans="1:7" x14ac:dyDescent="0.35">
      <c r="A87" s="96" t="s">
        <v>857</v>
      </c>
      <c r="B87" s="130">
        <v>210000928007</v>
      </c>
      <c r="C87" s="109" t="s">
        <v>2933</v>
      </c>
      <c r="D87" s="111" t="s">
        <v>2853</v>
      </c>
      <c r="E87" s="111" t="s">
        <v>2826</v>
      </c>
      <c r="F87" s="110">
        <v>2002</v>
      </c>
      <c r="G87" s="110">
        <v>44</v>
      </c>
    </row>
    <row r="88" spans="1:7" x14ac:dyDescent="0.35">
      <c r="A88" s="96" t="s">
        <v>859</v>
      </c>
      <c r="B88" s="130">
        <v>210000928007</v>
      </c>
      <c r="C88" s="109" t="s">
        <v>2934</v>
      </c>
      <c r="D88" s="111" t="s">
        <v>2853</v>
      </c>
      <c r="E88" s="111" t="s">
        <v>2826</v>
      </c>
      <c r="F88" s="110">
        <v>2002</v>
      </c>
      <c r="G88" s="110">
        <v>44</v>
      </c>
    </row>
    <row r="89" spans="1:7" x14ac:dyDescent="0.35">
      <c r="A89" s="96" t="s">
        <v>861</v>
      </c>
      <c r="B89" s="130">
        <v>210000928007</v>
      </c>
      <c r="C89" s="109" t="s">
        <v>2935</v>
      </c>
      <c r="D89" s="111" t="s">
        <v>2853</v>
      </c>
      <c r="E89" s="111" t="s">
        <v>2826</v>
      </c>
      <c r="F89" s="110">
        <v>2002</v>
      </c>
      <c r="G89" s="110">
        <v>44</v>
      </c>
    </row>
    <row r="90" spans="1:7" x14ac:dyDescent="0.35">
      <c r="A90" s="96" t="s">
        <v>863</v>
      </c>
      <c r="B90" s="130">
        <v>210000928007</v>
      </c>
      <c r="C90" s="109" t="s">
        <v>2936</v>
      </c>
      <c r="D90" s="110">
        <v>58</v>
      </c>
      <c r="E90" s="111" t="s">
        <v>2826</v>
      </c>
      <c r="F90" s="110">
        <v>2004</v>
      </c>
      <c r="G90" s="110">
        <v>70</v>
      </c>
    </row>
    <row r="91" spans="1:7" x14ac:dyDescent="0.35">
      <c r="A91" s="96" t="s">
        <v>865</v>
      </c>
      <c r="B91" s="130">
        <v>210000928007</v>
      </c>
      <c r="C91" s="109" t="s">
        <v>2937</v>
      </c>
      <c r="D91" s="110">
        <v>58</v>
      </c>
      <c r="E91" s="111" t="s">
        <v>2826</v>
      </c>
      <c r="F91" s="110">
        <v>2004</v>
      </c>
      <c r="G91" s="110">
        <v>70</v>
      </c>
    </row>
    <row r="92" spans="1:7" x14ac:dyDescent="0.35">
      <c r="A92" s="96" t="s">
        <v>867</v>
      </c>
      <c r="B92" s="130">
        <v>210000928007</v>
      </c>
      <c r="C92" s="109" t="s">
        <v>2938</v>
      </c>
      <c r="D92" s="111" t="s">
        <v>2853</v>
      </c>
      <c r="E92" s="111" t="s">
        <v>2826</v>
      </c>
      <c r="F92" s="110">
        <v>2002</v>
      </c>
      <c r="G92" s="110">
        <v>44</v>
      </c>
    </row>
    <row r="93" spans="1:7" x14ac:dyDescent="0.35">
      <c r="A93" s="96" t="s">
        <v>869</v>
      </c>
      <c r="B93" s="130">
        <v>210000928007</v>
      </c>
      <c r="C93" s="112" t="s">
        <v>2939</v>
      </c>
      <c r="D93" s="114">
        <v>58</v>
      </c>
      <c r="E93" s="113" t="s">
        <v>2826</v>
      </c>
      <c r="F93" s="114">
        <v>2004</v>
      </c>
      <c r="G93" s="114">
        <v>70</v>
      </c>
    </row>
    <row r="94" spans="1:7" x14ac:dyDescent="0.35">
      <c r="A94" s="96" t="s">
        <v>871</v>
      </c>
      <c r="B94" s="130">
        <v>210000928007</v>
      </c>
      <c r="C94" s="109" t="s">
        <v>2940</v>
      </c>
      <c r="D94" s="110">
        <v>58</v>
      </c>
      <c r="E94" s="111" t="s">
        <v>2826</v>
      </c>
      <c r="F94" s="110">
        <v>2004</v>
      </c>
      <c r="G94" s="110">
        <v>70</v>
      </c>
    </row>
    <row r="95" spans="1:7" x14ac:dyDescent="0.35">
      <c r="A95" s="96" t="s">
        <v>873</v>
      </c>
      <c r="B95" s="130">
        <v>210000928007</v>
      </c>
      <c r="C95" s="109" t="s">
        <v>2941</v>
      </c>
      <c r="D95" s="110">
        <v>58</v>
      </c>
      <c r="E95" s="111" t="s">
        <v>2826</v>
      </c>
      <c r="F95" s="110">
        <v>2004</v>
      </c>
      <c r="G95" s="110">
        <v>70</v>
      </c>
    </row>
    <row r="96" spans="1:7" x14ac:dyDescent="0.35">
      <c r="A96" s="96" t="s">
        <v>875</v>
      </c>
      <c r="B96" s="130">
        <v>210000928007</v>
      </c>
      <c r="C96" s="109" t="s">
        <v>2942</v>
      </c>
      <c r="D96" s="110">
        <v>58</v>
      </c>
      <c r="E96" s="111" t="s">
        <v>2826</v>
      </c>
      <c r="F96" s="110">
        <v>2004</v>
      </c>
      <c r="G96" s="110">
        <v>70</v>
      </c>
    </row>
    <row r="97" spans="1:7" x14ac:dyDescent="0.35">
      <c r="A97" s="96" t="s">
        <v>877</v>
      </c>
      <c r="B97" s="130">
        <v>210000928007</v>
      </c>
      <c r="C97" s="109" t="s">
        <v>2882</v>
      </c>
      <c r="D97" s="110">
        <v>63</v>
      </c>
      <c r="E97" s="111" t="s">
        <v>2826</v>
      </c>
      <c r="F97" s="110">
        <v>7004</v>
      </c>
      <c r="G97" s="111" t="s">
        <v>2848</v>
      </c>
    </row>
    <row r="98" spans="1:7" x14ac:dyDescent="0.35">
      <c r="A98" s="96" t="s">
        <v>879</v>
      </c>
      <c r="B98" s="130">
        <v>210000928007</v>
      </c>
      <c r="C98" s="109" t="s">
        <v>2943</v>
      </c>
      <c r="D98" s="110">
        <v>58</v>
      </c>
      <c r="E98" s="111" t="s">
        <v>2826</v>
      </c>
      <c r="F98" s="110">
        <v>2004</v>
      </c>
      <c r="G98" s="111" t="s">
        <v>2832</v>
      </c>
    </row>
    <row r="99" spans="1:7" x14ac:dyDescent="0.35">
      <c r="A99" s="96" t="s">
        <v>881</v>
      </c>
      <c r="B99" s="130">
        <v>210000928007</v>
      </c>
      <c r="C99" s="109" t="s">
        <v>2944</v>
      </c>
      <c r="D99" s="110">
        <v>62</v>
      </c>
      <c r="E99" s="111" t="s">
        <v>2826</v>
      </c>
      <c r="F99" s="110">
        <v>7012</v>
      </c>
      <c r="G99" s="111" t="s">
        <v>2833</v>
      </c>
    </row>
    <row r="100" spans="1:7" x14ac:dyDescent="0.35">
      <c r="A100" s="96" t="s">
        <v>885</v>
      </c>
      <c r="B100" s="130">
        <v>210000928007</v>
      </c>
      <c r="C100" s="109" t="s">
        <v>2945</v>
      </c>
      <c r="D100" s="111" t="s">
        <v>2835</v>
      </c>
      <c r="E100" s="111" t="s">
        <v>2826</v>
      </c>
      <c r="F100" s="110">
        <v>7004</v>
      </c>
      <c r="G100" s="111" t="s">
        <v>2836</v>
      </c>
    </row>
    <row r="101" spans="1:7" x14ac:dyDescent="0.35">
      <c r="A101" s="96" t="s">
        <v>887</v>
      </c>
      <c r="B101" s="130">
        <v>210000928007</v>
      </c>
      <c r="C101" s="109" t="s">
        <v>2946</v>
      </c>
      <c r="D101" s="111" t="s">
        <v>2835</v>
      </c>
      <c r="E101" s="111" t="s">
        <v>2826</v>
      </c>
      <c r="F101" s="110">
        <v>7012</v>
      </c>
      <c r="G101" s="111" t="s">
        <v>2833</v>
      </c>
    </row>
    <row r="102" spans="1:7" x14ac:dyDescent="0.35">
      <c r="A102" s="96" t="s">
        <v>889</v>
      </c>
      <c r="B102" s="130">
        <v>210000928007</v>
      </c>
      <c r="C102" s="109" t="s">
        <v>2947</v>
      </c>
      <c r="D102" s="110">
        <v>16</v>
      </c>
      <c r="E102" s="111" t="s">
        <v>2948</v>
      </c>
      <c r="F102" s="110">
        <v>9503</v>
      </c>
      <c r="G102" s="111" t="s">
        <v>2835</v>
      </c>
    </row>
    <row r="103" spans="1:7" x14ac:dyDescent="0.35">
      <c r="A103" s="96" t="s">
        <v>893</v>
      </c>
      <c r="B103" s="130">
        <v>210000928007</v>
      </c>
      <c r="C103" s="116" t="s">
        <v>2949</v>
      </c>
      <c r="D103" s="117" t="s">
        <v>2835</v>
      </c>
      <c r="E103" s="117" t="s">
        <v>2826</v>
      </c>
      <c r="F103" s="118">
        <v>7012</v>
      </c>
      <c r="G103" s="117" t="s">
        <v>2833</v>
      </c>
    </row>
    <row r="104" spans="1:7" x14ac:dyDescent="0.35">
      <c r="A104" s="96" t="s">
        <v>55</v>
      </c>
      <c r="B104" s="132">
        <v>210000928015</v>
      </c>
      <c r="C104" s="119" t="s">
        <v>2950</v>
      </c>
      <c r="D104" s="103" t="s">
        <v>2835</v>
      </c>
      <c r="E104" s="103" t="s">
        <v>2826</v>
      </c>
      <c r="F104" s="102">
        <v>7004</v>
      </c>
      <c r="G104" s="103" t="s">
        <v>2836</v>
      </c>
    </row>
    <row r="105" spans="1:7" x14ac:dyDescent="0.35">
      <c r="A105" s="96" t="s">
        <v>58</v>
      </c>
      <c r="B105" s="132">
        <v>210000928015</v>
      </c>
      <c r="C105" s="119" t="s">
        <v>2951</v>
      </c>
      <c r="D105" s="103">
        <v>65</v>
      </c>
      <c r="E105" s="103" t="s">
        <v>2826</v>
      </c>
      <c r="F105" s="102" t="s">
        <v>2837</v>
      </c>
      <c r="G105" s="103" t="s">
        <v>2838</v>
      </c>
    </row>
    <row r="106" spans="1:7" x14ac:dyDescent="0.35">
      <c r="A106" s="96" t="s">
        <v>60</v>
      </c>
      <c r="B106" s="132">
        <v>210000928015</v>
      </c>
      <c r="C106" s="119" t="s">
        <v>2952</v>
      </c>
      <c r="D106" s="103" t="s">
        <v>2835</v>
      </c>
      <c r="E106" s="103" t="s">
        <v>2826</v>
      </c>
      <c r="F106" s="102">
        <v>7012</v>
      </c>
      <c r="G106" s="103" t="s">
        <v>2838</v>
      </c>
    </row>
    <row r="107" spans="1:7" x14ac:dyDescent="0.35">
      <c r="A107" s="96" t="s">
        <v>62</v>
      </c>
      <c r="B107" s="132">
        <v>210000928015</v>
      </c>
      <c r="C107" s="119" t="s">
        <v>2953</v>
      </c>
      <c r="D107" s="103" t="s">
        <v>2835</v>
      </c>
      <c r="E107" s="103" t="s">
        <v>2826</v>
      </c>
      <c r="F107" s="102">
        <v>7012</v>
      </c>
      <c r="G107" s="103" t="s">
        <v>2838</v>
      </c>
    </row>
    <row r="108" spans="1:7" x14ac:dyDescent="0.35">
      <c r="A108" s="96" t="s">
        <v>64</v>
      </c>
      <c r="B108" s="132">
        <v>210000928015</v>
      </c>
      <c r="C108" s="119" t="s">
        <v>2954</v>
      </c>
      <c r="D108" s="103">
        <v>52</v>
      </c>
      <c r="E108" s="103" t="s">
        <v>2826</v>
      </c>
      <c r="F108" s="102" t="s">
        <v>2828</v>
      </c>
      <c r="G108" s="103" t="s">
        <v>2829</v>
      </c>
    </row>
    <row r="109" spans="1:7" x14ac:dyDescent="0.35">
      <c r="A109" s="96" t="s">
        <v>66</v>
      </c>
      <c r="B109" s="132">
        <v>210000928015</v>
      </c>
      <c r="C109" s="119" t="s">
        <v>2955</v>
      </c>
      <c r="D109" s="103" t="s">
        <v>2835</v>
      </c>
      <c r="E109" s="103" t="s">
        <v>2826</v>
      </c>
      <c r="F109" s="102">
        <v>6002</v>
      </c>
      <c r="G109" s="103" t="s">
        <v>2835</v>
      </c>
    </row>
    <row r="110" spans="1:7" x14ac:dyDescent="0.35">
      <c r="A110" s="96" t="s">
        <v>68</v>
      </c>
      <c r="B110" s="132">
        <v>210000928015</v>
      </c>
      <c r="C110" s="119" t="s">
        <v>2956</v>
      </c>
      <c r="D110" s="103" t="s">
        <v>2835</v>
      </c>
      <c r="E110" s="103" t="s">
        <v>2826</v>
      </c>
      <c r="F110" s="102">
        <v>7004</v>
      </c>
      <c r="G110" s="103" t="s">
        <v>2839</v>
      </c>
    </row>
    <row r="111" spans="1:7" x14ac:dyDescent="0.35">
      <c r="A111" s="96" t="s">
        <v>70</v>
      </c>
      <c r="B111" s="132">
        <v>210000928015</v>
      </c>
      <c r="C111" s="119" t="s">
        <v>2957</v>
      </c>
      <c r="D111" s="103">
        <v>54</v>
      </c>
      <c r="E111" s="103" t="s">
        <v>2826</v>
      </c>
      <c r="F111" s="102" t="s">
        <v>2840</v>
      </c>
      <c r="G111" s="103" t="s">
        <v>2841</v>
      </c>
    </row>
    <row r="112" spans="1:7" x14ac:dyDescent="0.35">
      <c r="A112" s="96" t="s">
        <v>72</v>
      </c>
      <c r="B112" s="132">
        <v>210000928015</v>
      </c>
      <c r="C112" s="119" t="s">
        <v>2958</v>
      </c>
      <c r="D112" s="103">
        <v>52</v>
      </c>
      <c r="E112" s="103" t="s">
        <v>2826</v>
      </c>
      <c r="F112" s="102" t="s">
        <v>2828</v>
      </c>
      <c r="G112" s="103" t="s">
        <v>2827</v>
      </c>
    </row>
    <row r="113" spans="1:7" x14ac:dyDescent="0.35">
      <c r="A113" s="96" t="s">
        <v>74</v>
      </c>
      <c r="B113" s="132">
        <v>210000928015</v>
      </c>
      <c r="C113" s="119" t="s">
        <v>2959</v>
      </c>
      <c r="D113" s="103">
        <v>11</v>
      </c>
      <c r="E113" s="103">
        <v>401</v>
      </c>
      <c r="F113" s="102" t="s">
        <v>2842</v>
      </c>
      <c r="G113" s="103" t="s">
        <v>2833</v>
      </c>
    </row>
    <row r="114" spans="1:7" x14ac:dyDescent="0.35">
      <c r="A114" s="96" t="s">
        <v>76</v>
      </c>
      <c r="B114" s="132">
        <v>210000928015</v>
      </c>
      <c r="C114" s="119" t="s">
        <v>2960</v>
      </c>
      <c r="D114" s="103">
        <v>11</v>
      </c>
      <c r="E114" s="103">
        <v>401</v>
      </c>
      <c r="F114" s="102">
        <v>7016</v>
      </c>
      <c r="G114" s="103" t="s">
        <v>2843</v>
      </c>
    </row>
    <row r="115" spans="1:7" x14ac:dyDescent="0.35">
      <c r="A115" s="96" t="s">
        <v>78</v>
      </c>
      <c r="B115" s="132">
        <v>210000928015</v>
      </c>
      <c r="C115" s="119" t="s">
        <v>2961</v>
      </c>
      <c r="D115" s="103" t="s">
        <v>2835</v>
      </c>
      <c r="E115" s="103" t="s">
        <v>2826</v>
      </c>
      <c r="F115" s="102">
        <v>7011</v>
      </c>
      <c r="G115" s="103" t="s">
        <v>2844</v>
      </c>
    </row>
    <row r="116" spans="1:7" x14ac:dyDescent="0.35">
      <c r="A116" s="96" t="s">
        <v>80</v>
      </c>
      <c r="B116" s="132">
        <v>210000928015</v>
      </c>
      <c r="C116" s="119" t="s">
        <v>2962</v>
      </c>
      <c r="D116" s="103">
        <v>52</v>
      </c>
      <c r="E116" s="103" t="s">
        <v>2826</v>
      </c>
      <c r="F116" s="102" t="s">
        <v>2828</v>
      </c>
      <c r="G116" s="103" t="s">
        <v>2834</v>
      </c>
    </row>
    <row r="117" spans="1:7" x14ac:dyDescent="0.35">
      <c r="A117" s="96" t="s">
        <v>82</v>
      </c>
      <c r="B117" s="132">
        <v>210000928015</v>
      </c>
      <c r="C117" s="119" t="s">
        <v>2963</v>
      </c>
      <c r="D117" s="103" t="s">
        <v>2835</v>
      </c>
      <c r="E117" s="103" t="s">
        <v>2826</v>
      </c>
      <c r="F117" s="102">
        <v>7012</v>
      </c>
      <c r="G117" s="103" t="s">
        <v>2845</v>
      </c>
    </row>
    <row r="118" spans="1:7" x14ac:dyDescent="0.35">
      <c r="A118" s="96" t="s">
        <v>84</v>
      </c>
      <c r="B118" s="132">
        <v>210000928015</v>
      </c>
      <c r="C118" s="119" t="s">
        <v>2964</v>
      </c>
      <c r="D118" s="103" t="s">
        <v>2835</v>
      </c>
      <c r="E118" s="103" t="s">
        <v>2826</v>
      </c>
      <c r="F118" s="102">
        <v>6004</v>
      </c>
      <c r="G118" s="103" t="s">
        <v>2846</v>
      </c>
    </row>
    <row r="119" spans="1:7" x14ac:dyDescent="0.35">
      <c r="A119" s="96" t="s">
        <v>86</v>
      </c>
      <c r="B119" s="132">
        <v>210000928015</v>
      </c>
      <c r="C119" s="119" t="s">
        <v>2965</v>
      </c>
      <c r="D119" s="103">
        <v>65</v>
      </c>
      <c r="E119" s="103" t="s">
        <v>2826</v>
      </c>
      <c r="F119" s="102">
        <v>7008</v>
      </c>
      <c r="G119" s="103" t="s">
        <v>2838</v>
      </c>
    </row>
    <row r="120" spans="1:7" x14ac:dyDescent="0.35">
      <c r="A120" s="96" t="s">
        <v>88</v>
      </c>
      <c r="B120" s="132">
        <v>210000928015</v>
      </c>
      <c r="C120" s="119" t="s">
        <v>2966</v>
      </c>
      <c r="D120" s="103" t="s">
        <v>2835</v>
      </c>
      <c r="E120" s="103" t="s">
        <v>2826</v>
      </c>
      <c r="F120" s="102">
        <v>7004</v>
      </c>
      <c r="G120" s="103" t="s">
        <v>2836</v>
      </c>
    </row>
    <row r="121" spans="1:7" x14ac:dyDescent="0.35">
      <c r="A121" s="96" t="s">
        <v>90</v>
      </c>
      <c r="B121" s="132">
        <v>210000928015</v>
      </c>
      <c r="C121" s="119" t="s">
        <v>2967</v>
      </c>
      <c r="D121" s="103" t="s">
        <v>2835</v>
      </c>
      <c r="E121" s="103" t="s">
        <v>2826</v>
      </c>
      <c r="F121" s="102">
        <v>7012</v>
      </c>
      <c r="G121" s="103" t="s">
        <v>2838</v>
      </c>
    </row>
    <row r="122" spans="1:7" x14ac:dyDescent="0.35">
      <c r="A122" s="96" t="s">
        <v>92</v>
      </c>
      <c r="B122" s="132">
        <v>210000928015</v>
      </c>
      <c r="C122" s="119" t="s">
        <v>2968</v>
      </c>
      <c r="D122" s="103" t="s">
        <v>2835</v>
      </c>
      <c r="E122" s="103" t="s">
        <v>2826</v>
      </c>
      <c r="F122" s="102" t="s">
        <v>2847</v>
      </c>
      <c r="G122" s="103" t="s">
        <v>2846</v>
      </c>
    </row>
    <row r="123" spans="1:7" x14ac:dyDescent="0.35">
      <c r="A123" s="96" t="s">
        <v>94</v>
      </c>
      <c r="B123" s="132">
        <v>210000928015</v>
      </c>
      <c r="C123" s="119" t="s">
        <v>2969</v>
      </c>
      <c r="D123" s="103" t="s">
        <v>2835</v>
      </c>
      <c r="E123" s="103" t="s">
        <v>2826</v>
      </c>
      <c r="F123" s="102">
        <v>7012</v>
      </c>
      <c r="G123" s="103" t="s">
        <v>2838</v>
      </c>
    </row>
    <row r="124" spans="1:7" x14ac:dyDescent="0.35">
      <c r="A124" s="96" t="s">
        <v>96</v>
      </c>
      <c r="B124" s="132">
        <v>210000928015</v>
      </c>
      <c r="C124" s="119" t="s">
        <v>2970</v>
      </c>
      <c r="D124" s="103" t="s">
        <v>2835</v>
      </c>
      <c r="E124" s="103" t="s">
        <v>2826</v>
      </c>
      <c r="F124" s="102">
        <v>1511</v>
      </c>
      <c r="G124" s="103" t="s">
        <v>2835</v>
      </c>
    </row>
    <row r="125" spans="1:7" x14ac:dyDescent="0.35">
      <c r="A125" s="96" t="s">
        <v>99</v>
      </c>
      <c r="B125" s="132">
        <v>210000928015</v>
      </c>
      <c r="C125" s="119" t="s">
        <v>2970</v>
      </c>
      <c r="D125" s="103" t="s">
        <v>2835</v>
      </c>
      <c r="E125" s="103" t="s">
        <v>2826</v>
      </c>
      <c r="F125" s="102">
        <v>1511</v>
      </c>
      <c r="G125" s="103" t="s">
        <v>2835</v>
      </c>
    </row>
    <row r="126" spans="1:7" x14ac:dyDescent="0.35">
      <c r="A126" s="96" t="s">
        <v>102</v>
      </c>
      <c r="B126" s="132">
        <v>210000928015</v>
      </c>
      <c r="C126" s="119" t="s">
        <v>2971</v>
      </c>
      <c r="D126" s="103" t="s">
        <v>2835</v>
      </c>
      <c r="E126" s="103" t="s">
        <v>2826</v>
      </c>
      <c r="F126" s="102">
        <v>7012</v>
      </c>
      <c r="G126" s="103" t="s">
        <v>2838</v>
      </c>
    </row>
    <row r="127" spans="1:7" x14ac:dyDescent="0.35">
      <c r="A127" s="96" t="s">
        <v>104</v>
      </c>
      <c r="B127" s="132">
        <v>210000928015</v>
      </c>
      <c r="C127" s="119" t="s">
        <v>106</v>
      </c>
      <c r="D127" s="103" t="s">
        <v>2835</v>
      </c>
      <c r="E127" s="103" t="s">
        <v>2826</v>
      </c>
      <c r="F127" s="102">
        <v>6004</v>
      </c>
      <c r="G127" s="103" t="s">
        <v>2846</v>
      </c>
    </row>
    <row r="128" spans="1:7" x14ac:dyDescent="0.35">
      <c r="A128" s="96" t="s">
        <v>109</v>
      </c>
      <c r="B128" s="132">
        <v>210000928015</v>
      </c>
      <c r="C128" s="119" t="s">
        <v>2972</v>
      </c>
      <c r="D128" s="103" t="s">
        <v>2835</v>
      </c>
      <c r="E128" s="103" t="s">
        <v>2826</v>
      </c>
      <c r="F128" s="102">
        <v>7004</v>
      </c>
      <c r="G128" s="103" t="s">
        <v>2839</v>
      </c>
    </row>
    <row r="129" spans="1:7" x14ac:dyDescent="0.35">
      <c r="A129" s="96" t="s">
        <v>111</v>
      </c>
      <c r="B129" s="132">
        <v>210000928015</v>
      </c>
      <c r="C129" s="119" t="s">
        <v>2973</v>
      </c>
      <c r="D129" s="103" t="s">
        <v>2835</v>
      </c>
      <c r="E129" s="103" t="s">
        <v>2826</v>
      </c>
      <c r="F129" s="102">
        <v>7012</v>
      </c>
      <c r="G129" s="103" t="s">
        <v>2838</v>
      </c>
    </row>
    <row r="130" spans="1:7" x14ac:dyDescent="0.35">
      <c r="A130" s="96" t="s">
        <v>113</v>
      </c>
      <c r="B130" s="132">
        <v>210000928015</v>
      </c>
      <c r="C130" s="119" t="s">
        <v>2974</v>
      </c>
      <c r="D130" s="103" t="s">
        <v>2835</v>
      </c>
      <c r="E130" s="103" t="s">
        <v>2826</v>
      </c>
      <c r="F130" s="102">
        <v>6002</v>
      </c>
      <c r="G130" s="103" t="s">
        <v>2835</v>
      </c>
    </row>
    <row r="131" spans="1:7" x14ac:dyDescent="0.35">
      <c r="A131" s="96" t="s">
        <v>115</v>
      </c>
      <c r="B131" s="132">
        <v>210000928015</v>
      </c>
      <c r="C131" s="119" t="s">
        <v>2975</v>
      </c>
      <c r="D131" s="103" t="s">
        <v>2835</v>
      </c>
      <c r="E131" s="103" t="s">
        <v>2826</v>
      </c>
      <c r="F131" s="102">
        <v>7004</v>
      </c>
      <c r="G131" s="103" t="s">
        <v>2839</v>
      </c>
    </row>
    <row r="132" spans="1:7" x14ac:dyDescent="0.35">
      <c r="A132" s="96" t="s">
        <v>117</v>
      </c>
      <c r="B132" s="132">
        <v>210000928015</v>
      </c>
      <c r="C132" s="119" t="s">
        <v>2976</v>
      </c>
      <c r="D132" s="103" t="s">
        <v>2835</v>
      </c>
      <c r="E132" s="103" t="s">
        <v>2826</v>
      </c>
      <c r="F132" s="102">
        <v>7004</v>
      </c>
      <c r="G132" s="103" t="s">
        <v>2836</v>
      </c>
    </row>
    <row r="133" spans="1:7" x14ac:dyDescent="0.35">
      <c r="A133" s="96" t="s">
        <v>119</v>
      </c>
      <c r="B133" s="132">
        <v>210000928015</v>
      </c>
      <c r="C133" s="119" t="s">
        <v>2977</v>
      </c>
      <c r="D133" s="103" t="s">
        <v>2835</v>
      </c>
      <c r="E133" s="103" t="s">
        <v>2826</v>
      </c>
      <c r="F133" s="102">
        <v>7004</v>
      </c>
      <c r="G133" s="103" t="s">
        <v>2839</v>
      </c>
    </row>
    <row r="134" spans="1:7" x14ac:dyDescent="0.35">
      <c r="A134" s="96" t="s">
        <v>121</v>
      </c>
      <c r="B134" s="132">
        <v>210000928015</v>
      </c>
      <c r="C134" s="119" t="s">
        <v>2978</v>
      </c>
      <c r="D134" s="103" t="s">
        <v>2835</v>
      </c>
      <c r="E134" s="103" t="s">
        <v>2826</v>
      </c>
      <c r="F134" s="102">
        <v>6003</v>
      </c>
      <c r="G134" s="103" t="s">
        <v>2846</v>
      </c>
    </row>
    <row r="135" spans="1:7" x14ac:dyDescent="0.35">
      <c r="A135" s="96" t="s">
        <v>123</v>
      </c>
      <c r="B135" s="132">
        <v>210000928015</v>
      </c>
      <c r="C135" s="119" t="s">
        <v>2975</v>
      </c>
      <c r="D135" s="103" t="s">
        <v>2835</v>
      </c>
      <c r="E135" s="103" t="s">
        <v>2826</v>
      </c>
      <c r="F135" s="102">
        <v>7004</v>
      </c>
      <c r="G135" s="103" t="s">
        <v>2839</v>
      </c>
    </row>
    <row r="136" spans="1:7" x14ac:dyDescent="0.35">
      <c r="A136" s="96" t="s">
        <v>127</v>
      </c>
      <c r="B136" s="132">
        <v>210000928015</v>
      </c>
      <c r="C136" s="119" t="s">
        <v>2979</v>
      </c>
      <c r="D136" s="103" t="s">
        <v>2835</v>
      </c>
      <c r="E136" s="103" t="s">
        <v>2826</v>
      </c>
      <c r="F136" s="102">
        <v>6001</v>
      </c>
      <c r="G136" s="103" t="s">
        <v>2833</v>
      </c>
    </row>
    <row r="137" spans="1:7" x14ac:dyDescent="0.35">
      <c r="A137" s="96" t="s">
        <v>130</v>
      </c>
      <c r="B137" s="132">
        <v>210000928015</v>
      </c>
      <c r="C137" s="119" t="s">
        <v>2980</v>
      </c>
      <c r="D137" s="103" t="s">
        <v>2835</v>
      </c>
      <c r="E137" s="103" t="s">
        <v>2826</v>
      </c>
      <c r="F137" s="102">
        <v>7004</v>
      </c>
      <c r="G137" s="103" t="s">
        <v>2836</v>
      </c>
    </row>
    <row r="138" spans="1:7" x14ac:dyDescent="0.35">
      <c r="A138" s="96" t="s">
        <v>132</v>
      </c>
      <c r="B138" s="132">
        <v>210000928015</v>
      </c>
      <c r="C138" s="119" t="s">
        <v>2981</v>
      </c>
      <c r="D138" s="103" t="s">
        <v>2835</v>
      </c>
      <c r="E138" s="103" t="s">
        <v>2826</v>
      </c>
      <c r="F138" s="102">
        <v>6001</v>
      </c>
      <c r="G138" s="103" t="s">
        <v>2846</v>
      </c>
    </row>
    <row r="139" spans="1:7" x14ac:dyDescent="0.35">
      <c r="A139" s="96" t="s">
        <v>134</v>
      </c>
      <c r="B139" s="132">
        <v>210000928015</v>
      </c>
      <c r="C139" s="119" t="s">
        <v>2982</v>
      </c>
      <c r="D139" s="103">
        <v>11</v>
      </c>
      <c r="E139" s="103">
        <v>401</v>
      </c>
      <c r="F139" s="102" t="s">
        <v>2842</v>
      </c>
      <c r="G139" s="103">
        <v>14</v>
      </c>
    </row>
    <row r="140" spans="1:7" x14ac:dyDescent="0.35">
      <c r="A140" s="96" t="s">
        <v>136</v>
      </c>
      <c r="B140" s="132">
        <v>210000928015</v>
      </c>
      <c r="C140" s="119" t="s">
        <v>2983</v>
      </c>
      <c r="D140" s="103" t="s">
        <v>2835</v>
      </c>
      <c r="E140" s="103" t="s">
        <v>2826</v>
      </c>
      <c r="F140" s="102">
        <v>6001</v>
      </c>
      <c r="G140" s="103" t="s">
        <v>2846</v>
      </c>
    </row>
    <row r="141" spans="1:7" x14ac:dyDescent="0.35">
      <c r="A141" s="96" t="s">
        <v>138</v>
      </c>
      <c r="B141" s="132">
        <v>210000928015</v>
      </c>
      <c r="C141" s="119" t="s">
        <v>2983</v>
      </c>
      <c r="D141" s="103" t="s">
        <v>2835</v>
      </c>
      <c r="E141" s="103" t="s">
        <v>2826</v>
      </c>
      <c r="F141" s="102">
        <v>6001</v>
      </c>
      <c r="G141" s="103" t="s">
        <v>2835</v>
      </c>
    </row>
    <row r="142" spans="1:7" x14ac:dyDescent="0.35">
      <c r="A142" s="96" t="s">
        <v>140</v>
      </c>
      <c r="B142" s="132">
        <v>210000928015</v>
      </c>
      <c r="C142" s="119" t="s">
        <v>2984</v>
      </c>
      <c r="D142" s="103">
        <v>52</v>
      </c>
      <c r="E142" s="103" t="s">
        <v>2826</v>
      </c>
      <c r="F142" s="102" t="s">
        <v>2828</v>
      </c>
      <c r="G142" s="103" t="s">
        <v>2829</v>
      </c>
    </row>
    <row r="143" spans="1:7" x14ac:dyDescent="0.35">
      <c r="A143" s="96" t="s">
        <v>142</v>
      </c>
      <c r="B143" s="132">
        <v>210000928015</v>
      </c>
      <c r="C143" s="119" t="s">
        <v>2985</v>
      </c>
      <c r="D143" s="103">
        <v>11</v>
      </c>
      <c r="E143" s="103">
        <v>401</v>
      </c>
      <c r="F143" s="102">
        <v>7016</v>
      </c>
      <c r="G143" s="103" t="s">
        <v>2848</v>
      </c>
    </row>
    <row r="144" spans="1:7" x14ac:dyDescent="0.35">
      <c r="A144" s="96" t="s">
        <v>144</v>
      </c>
      <c r="B144" s="132">
        <v>210000928015</v>
      </c>
      <c r="C144" s="119" t="s">
        <v>2986</v>
      </c>
      <c r="D144" s="103" t="s">
        <v>2835</v>
      </c>
      <c r="E144" s="103" t="s">
        <v>2826</v>
      </c>
      <c r="F144" s="102" t="s">
        <v>2847</v>
      </c>
      <c r="G144" s="103" t="s">
        <v>2846</v>
      </c>
    </row>
    <row r="145" spans="1:7" x14ac:dyDescent="0.35">
      <c r="A145" s="96" t="s">
        <v>146</v>
      </c>
      <c r="B145" s="132">
        <v>210000928015</v>
      </c>
      <c r="C145" s="119" t="s">
        <v>2987</v>
      </c>
      <c r="D145" s="103" t="s">
        <v>2835</v>
      </c>
      <c r="E145" s="103" t="s">
        <v>2826</v>
      </c>
      <c r="F145" s="102">
        <v>7012</v>
      </c>
      <c r="G145" s="103" t="s">
        <v>2838</v>
      </c>
    </row>
    <row r="146" spans="1:7" x14ac:dyDescent="0.35">
      <c r="A146" s="96" t="s">
        <v>148</v>
      </c>
      <c r="B146" s="132">
        <v>210000928015</v>
      </c>
      <c r="C146" s="119" t="s">
        <v>2988</v>
      </c>
      <c r="D146" s="103" t="s">
        <v>2835</v>
      </c>
      <c r="E146" s="103" t="s">
        <v>2826</v>
      </c>
      <c r="F146" s="102">
        <v>7012</v>
      </c>
      <c r="G146" s="103" t="s">
        <v>2838</v>
      </c>
    </row>
    <row r="147" spans="1:7" x14ac:dyDescent="0.35">
      <c r="A147" s="96" t="s">
        <v>150</v>
      </c>
      <c r="B147" s="132">
        <v>210000928015</v>
      </c>
      <c r="C147" s="119" t="s">
        <v>2989</v>
      </c>
      <c r="D147" s="103" t="s">
        <v>2835</v>
      </c>
      <c r="E147" s="103" t="s">
        <v>2826</v>
      </c>
      <c r="F147" s="102">
        <v>7004</v>
      </c>
      <c r="G147" s="103" t="s">
        <v>2846</v>
      </c>
    </row>
    <row r="148" spans="1:7" x14ac:dyDescent="0.35">
      <c r="A148" s="96" t="s">
        <v>152</v>
      </c>
      <c r="B148" s="132">
        <v>210000928015</v>
      </c>
      <c r="C148" s="119" t="s">
        <v>2990</v>
      </c>
      <c r="D148" s="103">
        <v>52</v>
      </c>
      <c r="E148" s="103" t="s">
        <v>2826</v>
      </c>
      <c r="F148" s="102" t="s">
        <v>2828</v>
      </c>
      <c r="G148" s="103" t="s">
        <v>2834</v>
      </c>
    </row>
    <row r="149" spans="1:7" x14ac:dyDescent="0.35">
      <c r="A149" s="96" t="s">
        <v>154</v>
      </c>
      <c r="B149" s="132">
        <v>210000928015</v>
      </c>
      <c r="C149" s="119" t="s">
        <v>2991</v>
      </c>
      <c r="D149" s="103" t="s">
        <v>2835</v>
      </c>
      <c r="E149" s="103" t="s">
        <v>2826</v>
      </c>
      <c r="F149" s="102">
        <v>7012</v>
      </c>
      <c r="G149" s="103" t="s">
        <v>2838</v>
      </c>
    </row>
    <row r="150" spans="1:7" x14ac:dyDescent="0.35">
      <c r="A150" s="96" t="s">
        <v>156</v>
      </c>
      <c r="B150" s="132">
        <v>210000928015</v>
      </c>
      <c r="C150" s="119" t="s">
        <v>2992</v>
      </c>
      <c r="D150" s="103" t="s">
        <v>2835</v>
      </c>
      <c r="E150" s="103" t="s">
        <v>2826</v>
      </c>
      <c r="F150" s="102">
        <v>7012</v>
      </c>
      <c r="G150" s="103" t="s">
        <v>2838</v>
      </c>
    </row>
    <row r="151" spans="1:7" x14ac:dyDescent="0.35">
      <c r="A151" s="96" t="s">
        <v>158</v>
      </c>
      <c r="B151" s="132">
        <v>210000928015</v>
      </c>
      <c r="C151" s="119" t="s">
        <v>2993</v>
      </c>
      <c r="D151" s="103" t="s">
        <v>2835</v>
      </c>
      <c r="E151" s="103" t="s">
        <v>2826</v>
      </c>
      <c r="F151" s="102">
        <v>7012</v>
      </c>
      <c r="G151" s="103" t="s">
        <v>2838</v>
      </c>
    </row>
    <row r="152" spans="1:7" x14ac:dyDescent="0.35">
      <c r="A152" s="96" t="s">
        <v>160</v>
      </c>
      <c r="B152" s="132">
        <v>210000928015</v>
      </c>
      <c r="C152" s="119" t="s">
        <v>2994</v>
      </c>
      <c r="D152" s="103">
        <v>54</v>
      </c>
      <c r="E152" s="103" t="s">
        <v>2826</v>
      </c>
      <c r="F152" s="102" t="s">
        <v>2840</v>
      </c>
      <c r="G152" s="103" t="s">
        <v>2841</v>
      </c>
    </row>
    <row r="153" spans="1:7" x14ac:dyDescent="0.35">
      <c r="A153" s="96" t="s">
        <v>162</v>
      </c>
      <c r="B153" s="132">
        <v>210000928015</v>
      </c>
      <c r="C153" s="119" t="s">
        <v>2995</v>
      </c>
      <c r="D153" s="103" t="s">
        <v>2835</v>
      </c>
      <c r="E153" s="103" t="s">
        <v>2826</v>
      </c>
      <c r="F153" s="102">
        <v>7012</v>
      </c>
      <c r="G153" s="103" t="s">
        <v>2838</v>
      </c>
    </row>
    <row r="154" spans="1:7" x14ac:dyDescent="0.35">
      <c r="A154" s="96" t="s">
        <v>164</v>
      </c>
      <c r="B154" s="132">
        <v>210000928015</v>
      </c>
      <c r="C154" s="119" t="s">
        <v>2996</v>
      </c>
      <c r="D154" s="103">
        <v>54</v>
      </c>
      <c r="E154" s="103" t="s">
        <v>2826</v>
      </c>
      <c r="F154" s="102" t="s">
        <v>2840</v>
      </c>
      <c r="G154" s="103" t="s">
        <v>2841</v>
      </c>
    </row>
    <row r="155" spans="1:7" x14ac:dyDescent="0.35">
      <c r="A155" s="96" t="s">
        <v>166</v>
      </c>
      <c r="B155" s="132">
        <v>210000928015</v>
      </c>
      <c r="C155" s="119" t="s">
        <v>2997</v>
      </c>
      <c r="D155" s="103" t="s">
        <v>2835</v>
      </c>
      <c r="E155" s="103" t="s">
        <v>2826</v>
      </c>
      <c r="F155" s="102">
        <v>7012</v>
      </c>
      <c r="G155" s="103" t="s">
        <v>2838</v>
      </c>
    </row>
    <row r="156" spans="1:7" x14ac:dyDescent="0.35">
      <c r="A156" s="96" t="s">
        <v>168</v>
      </c>
      <c r="B156" s="132">
        <v>210000928015</v>
      </c>
      <c r="C156" s="119" t="s">
        <v>2998</v>
      </c>
      <c r="D156" s="103" t="s">
        <v>2835</v>
      </c>
      <c r="E156" s="103" t="s">
        <v>2826</v>
      </c>
      <c r="F156" s="102">
        <v>7004</v>
      </c>
      <c r="G156" s="103" t="s">
        <v>2836</v>
      </c>
    </row>
    <row r="157" spans="1:7" x14ac:dyDescent="0.35">
      <c r="A157" s="96" t="s">
        <v>170</v>
      </c>
      <c r="B157" s="132">
        <v>210000928015</v>
      </c>
      <c r="C157" s="119" t="s">
        <v>2999</v>
      </c>
      <c r="D157" s="103">
        <v>54</v>
      </c>
      <c r="E157" s="103" t="s">
        <v>2826</v>
      </c>
      <c r="F157" s="102" t="s">
        <v>2840</v>
      </c>
      <c r="G157" s="103" t="s">
        <v>2841</v>
      </c>
    </row>
    <row r="158" spans="1:7" x14ac:dyDescent="0.35">
      <c r="A158" s="96" t="s">
        <v>172</v>
      </c>
      <c r="B158" s="132">
        <v>210000928015</v>
      </c>
      <c r="C158" s="119" t="s">
        <v>3000</v>
      </c>
      <c r="D158" s="103">
        <v>52</v>
      </c>
      <c r="E158" s="103" t="s">
        <v>2826</v>
      </c>
      <c r="F158" s="102" t="s">
        <v>2828</v>
      </c>
      <c r="G158" s="103" t="s">
        <v>2834</v>
      </c>
    </row>
    <row r="159" spans="1:7" x14ac:dyDescent="0.35">
      <c r="A159" s="96" t="s">
        <v>174</v>
      </c>
      <c r="B159" s="132">
        <v>210000928015</v>
      </c>
      <c r="C159" s="119" t="s">
        <v>3001</v>
      </c>
      <c r="D159" s="103">
        <v>52</v>
      </c>
      <c r="E159" s="103" t="s">
        <v>2826</v>
      </c>
      <c r="F159" s="102" t="s">
        <v>2828</v>
      </c>
      <c r="G159" s="103" t="s">
        <v>2834</v>
      </c>
    </row>
    <row r="160" spans="1:7" x14ac:dyDescent="0.35">
      <c r="A160" s="96" t="s">
        <v>176</v>
      </c>
      <c r="B160" s="132">
        <v>210000928015</v>
      </c>
      <c r="C160" s="119" t="s">
        <v>3002</v>
      </c>
      <c r="D160" s="103">
        <v>54</v>
      </c>
      <c r="E160" s="103" t="s">
        <v>2826</v>
      </c>
      <c r="F160" s="102" t="s">
        <v>2840</v>
      </c>
      <c r="G160" s="103" t="s">
        <v>2841</v>
      </c>
    </row>
    <row r="161" spans="1:7" x14ac:dyDescent="0.35">
      <c r="A161" s="96" t="s">
        <v>178</v>
      </c>
      <c r="B161" s="132">
        <v>210000928015</v>
      </c>
      <c r="C161" s="119" t="s">
        <v>3003</v>
      </c>
      <c r="D161" s="103" t="s">
        <v>2835</v>
      </c>
      <c r="E161" s="103" t="s">
        <v>2826</v>
      </c>
      <c r="F161" s="102" t="s">
        <v>2847</v>
      </c>
      <c r="G161" s="103" t="s">
        <v>2846</v>
      </c>
    </row>
    <row r="162" spans="1:7" x14ac:dyDescent="0.35">
      <c r="A162" s="96" t="s">
        <v>180</v>
      </c>
      <c r="B162" s="132">
        <v>210000928015</v>
      </c>
      <c r="C162" s="119" t="s">
        <v>3004</v>
      </c>
      <c r="D162" s="103" t="s">
        <v>2835</v>
      </c>
      <c r="E162" s="103" t="s">
        <v>2826</v>
      </c>
      <c r="F162" s="102" t="s">
        <v>2847</v>
      </c>
      <c r="G162" s="103" t="s">
        <v>2846</v>
      </c>
    </row>
    <row r="163" spans="1:7" x14ac:dyDescent="0.35">
      <c r="A163" s="96" t="s">
        <v>182</v>
      </c>
      <c r="B163" s="132">
        <v>210000928015</v>
      </c>
      <c r="C163" s="119" t="s">
        <v>3005</v>
      </c>
      <c r="D163" s="103">
        <v>52</v>
      </c>
      <c r="E163" s="103" t="s">
        <v>2826</v>
      </c>
      <c r="F163" s="102" t="s">
        <v>2828</v>
      </c>
      <c r="G163" s="103" t="s">
        <v>2834</v>
      </c>
    </row>
    <row r="164" spans="1:7" x14ac:dyDescent="0.35">
      <c r="A164" s="96" t="s">
        <v>184</v>
      </c>
      <c r="B164" s="132">
        <v>210000928015</v>
      </c>
      <c r="C164" s="119" t="s">
        <v>3006</v>
      </c>
      <c r="D164" s="103">
        <v>52</v>
      </c>
      <c r="E164" s="103" t="s">
        <v>2826</v>
      </c>
      <c r="F164" s="102" t="s">
        <v>2828</v>
      </c>
      <c r="G164" s="103" t="s">
        <v>2834</v>
      </c>
    </row>
    <row r="165" spans="1:7" x14ac:dyDescent="0.35">
      <c r="A165" s="96" t="s">
        <v>186</v>
      </c>
      <c r="B165" s="132">
        <v>210000928015</v>
      </c>
      <c r="C165" s="119" t="s">
        <v>3007</v>
      </c>
      <c r="D165" s="103" t="s">
        <v>2835</v>
      </c>
      <c r="E165" s="103" t="s">
        <v>2826</v>
      </c>
      <c r="F165" s="102">
        <v>7017</v>
      </c>
      <c r="G165" s="103" t="s">
        <v>2846</v>
      </c>
    </row>
    <row r="166" spans="1:7" x14ac:dyDescent="0.35">
      <c r="A166" s="96" t="s">
        <v>188</v>
      </c>
      <c r="B166" s="132">
        <v>210000928015</v>
      </c>
      <c r="C166" s="119" t="s">
        <v>3008</v>
      </c>
      <c r="D166" s="103" t="s">
        <v>2835</v>
      </c>
      <c r="E166" s="103" t="s">
        <v>2826</v>
      </c>
      <c r="F166" s="102">
        <v>7012</v>
      </c>
      <c r="G166" s="103" t="s">
        <v>2838</v>
      </c>
    </row>
    <row r="167" spans="1:7" x14ac:dyDescent="0.35">
      <c r="A167" s="96" t="s">
        <v>190</v>
      </c>
      <c r="B167" s="132">
        <v>210000928015</v>
      </c>
      <c r="C167" s="119" t="s">
        <v>3009</v>
      </c>
      <c r="D167" s="103" t="s">
        <v>2835</v>
      </c>
      <c r="E167" s="103" t="s">
        <v>2826</v>
      </c>
      <c r="F167" s="102" t="s">
        <v>2847</v>
      </c>
      <c r="G167" s="103" t="s">
        <v>2846</v>
      </c>
    </row>
    <row r="168" spans="1:7" x14ac:dyDescent="0.35">
      <c r="A168" s="96" t="s">
        <v>192</v>
      </c>
      <c r="B168" s="132">
        <v>210000928015</v>
      </c>
      <c r="C168" s="119" t="s">
        <v>3010</v>
      </c>
      <c r="D168" s="103" t="s">
        <v>2835</v>
      </c>
      <c r="E168" s="103" t="s">
        <v>2826</v>
      </c>
      <c r="F168" s="102">
        <v>7004</v>
      </c>
      <c r="G168" s="103" t="s">
        <v>2836</v>
      </c>
    </row>
    <row r="169" spans="1:7" x14ac:dyDescent="0.35">
      <c r="A169" s="96" t="s">
        <v>194</v>
      </c>
      <c r="B169" s="132">
        <v>210000928015</v>
      </c>
      <c r="C169" s="119" t="s">
        <v>3011</v>
      </c>
      <c r="D169" s="103" t="s">
        <v>2835</v>
      </c>
      <c r="E169" s="103" t="s">
        <v>2826</v>
      </c>
      <c r="F169" s="102">
        <v>7012</v>
      </c>
      <c r="G169" s="103" t="s">
        <v>2838</v>
      </c>
    </row>
    <row r="170" spans="1:7" x14ac:dyDescent="0.35">
      <c r="A170" s="96" t="s">
        <v>196</v>
      </c>
      <c r="B170" s="132">
        <v>210000928015</v>
      </c>
      <c r="C170" s="119" t="s">
        <v>3012</v>
      </c>
      <c r="D170" s="103" t="s">
        <v>2835</v>
      </c>
      <c r="E170" s="103" t="s">
        <v>2826</v>
      </c>
      <c r="F170" s="102">
        <v>7004</v>
      </c>
      <c r="G170" s="103" t="s">
        <v>2836</v>
      </c>
    </row>
    <row r="171" spans="1:7" x14ac:dyDescent="0.35">
      <c r="A171" s="96" t="s">
        <v>198</v>
      </c>
      <c r="B171" s="132">
        <v>210000928015</v>
      </c>
      <c r="C171" s="119" t="s">
        <v>3013</v>
      </c>
      <c r="D171" s="103" t="s">
        <v>2835</v>
      </c>
      <c r="E171" s="103" t="s">
        <v>2826</v>
      </c>
      <c r="F171" s="102">
        <v>7004</v>
      </c>
      <c r="G171" s="103" t="s">
        <v>2836</v>
      </c>
    </row>
    <row r="172" spans="1:7" x14ac:dyDescent="0.35">
      <c r="A172" s="96" t="s">
        <v>200</v>
      </c>
      <c r="B172" s="132">
        <v>210000928015</v>
      </c>
      <c r="C172" s="119" t="s">
        <v>3014</v>
      </c>
      <c r="D172" s="103" t="s">
        <v>2835</v>
      </c>
      <c r="E172" s="103" t="s">
        <v>2826</v>
      </c>
      <c r="F172" s="102">
        <v>7012</v>
      </c>
      <c r="G172" s="103" t="s">
        <v>2838</v>
      </c>
    </row>
    <row r="173" spans="1:7" x14ac:dyDescent="0.35">
      <c r="A173" s="96" t="s">
        <v>202</v>
      </c>
      <c r="B173" s="132">
        <v>210000928015</v>
      </c>
      <c r="C173" s="119" t="s">
        <v>3015</v>
      </c>
      <c r="D173" s="103" t="s">
        <v>2835</v>
      </c>
      <c r="E173" s="103" t="s">
        <v>2826</v>
      </c>
      <c r="F173" s="102">
        <v>7004</v>
      </c>
      <c r="G173" s="103" t="s">
        <v>2836</v>
      </c>
    </row>
    <row r="174" spans="1:7" x14ac:dyDescent="0.35">
      <c r="A174" s="96" t="s">
        <v>204</v>
      </c>
      <c r="B174" s="132">
        <v>210000928015</v>
      </c>
      <c r="C174" s="119" t="s">
        <v>3016</v>
      </c>
      <c r="D174" s="105" t="s">
        <v>2830</v>
      </c>
      <c r="E174" s="103" t="s">
        <v>2826</v>
      </c>
      <c r="F174" s="102">
        <v>2004</v>
      </c>
      <c r="G174" s="105" t="s">
        <v>2832</v>
      </c>
    </row>
    <row r="175" spans="1:7" x14ac:dyDescent="0.35">
      <c r="A175" s="96" t="s">
        <v>206</v>
      </c>
      <c r="B175" s="132">
        <v>210000928015</v>
      </c>
      <c r="C175" s="119" t="s">
        <v>3017</v>
      </c>
      <c r="D175" s="103" t="s">
        <v>2835</v>
      </c>
      <c r="E175" s="103" t="s">
        <v>2826</v>
      </c>
      <c r="F175" s="102" t="s">
        <v>2849</v>
      </c>
      <c r="G175" s="103" t="s">
        <v>2846</v>
      </c>
    </row>
    <row r="176" spans="1:7" x14ac:dyDescent="0.35">
      <c r="A176" s="96" t="s">
        <v>342</v>
      </c>
      <c r="B176" s="132">
        <v>210000928015</v>
      </c>
      <c r="C176" s="119" t="s">
        <v>3018</v>
      </c>
      <c r="D176" s="103">
        <v>52</v>
      </c>
      <c r="E176" s="103" t="s">
        <v>2826</v>
      </c>
      <c r="F176" s="102">
        <v>2002</v>
      </c>
      <c r="G176" s="103">
        <v>88</v>
      </c>
    </row>
    <row r="177" spans="1:7" x14ac:dyDescent="0.35">
      <c r="A177" s="96" t="s">
        <v>344</v>
      </c>
      <c r="B177" s="132">
        <v>210000928015</v>
      </c>
      <c r="C177" s="119" t="s">
        <v>3019</v>
      </c>
      <c r="D177" s="103">
        <v>52</v>
      </c>
      <c r="E177" s="103" t="s">
        <v>2826</v>
      </c>
      <c r="F177" s="102">
        <v>2002</v>
      </c>
      <c r="G177" s="103">
        <v>88</v>
      </c>
    </row>
    <row r="178" spans="1:7" x14ac:dyDescent="0.35">
      <c r="A178" s="96" t="s">
        <v>519</v>
      </c>
      <c r="B178" s="132">
        <v>210000928015</v>
      </c>
      <c r="C178" s="119" t="s">
        <v>3020</v>
      </c>
      <c r="D178" s="103">
        <v>52</v>
      </c>
      <c r="E178" s="103" t="s">
        <v>2826</v>
      </c>
      <c r="F178" s="102">
        <v>2002</v>
      </c>
      <c r="G178" s="103">
        <v>88</v>
      </c>
    </row>
    <row r="179" spans="1:7" x14ac:dyDescent="0.35">
      <c r="A179" s="96" t="s">
        <v>521</v>
      </c>
      <c r="B179" s="132">
        <v>210000928015</v>
      </c>
      <c r="C179" s="119" t="s">
        <v>3021</v>
      </c>
      <c r="D179" s="103">
        <v>52</v>
      </c>
      <c r="E179" s="103" t="s">
        <v>2826</v>
      </c>
      <c r="F179" s="102">
        <v>2002</v>
      </c>
      <c r="G179" s="103">
        <v>55</v>
      </c>
    </row>
    <row r="180" spans="1:7" x14ac:dyDescent="0.35">
      <c r="A180" s="96" t="s">
        <v>529</v>
      </c>
      <c r="B180" s="132">
        <v>210000928015</v>
      </c>
      <c r="C180" s="119" t="s">
        <v>3022</v>
      </c>
      <c r="D180" s="103" t="s">
        <v>2830</v>
      </c>
      <c r="E180" s="103" t="s">
        <v>2826</v>
      </c>
      <c r="F180" s="102">
        <v>2004</v>
      </c>
      <c r="G180" s="103" t="s">
        <v>2832</v>
      </c>
    </row>
    <row r="181" spans="1:7" x14ac:dyDescent="0.35">
      <c r="A181" s="96" t="s">
        <v>531</v>
      </c>
      <c r="B181" s="132">
        <v>210000928015</v>
      </c>
      <c r="C181" s="119" t="s">
        <v>3023</v>
      </c>
      <c r="D181" s="103" t="s">
        <v>2835</v>
      </c>
      <c r="E181" s="103" t="s">
        <v>2826</v>
      </c>
      <c r="F181" s="102">
        <v>7004</v>
      </c>
      <c r="G181" s="103" t="s">
        <v>2836</v>
      </c>
    </row>
    <row r="182" spans="1:7" x14ac:dyDescent="0.35">
      <c r="A182" s="96" t="s">
        <v>697</v>
      </c>
      <c r="B182" s="132">
        <v>210000928015</v>
      </c>
      <c r="C182" s="120" t="s">
        <v>3024</v>
      </c>
      <c r="D182" s="108" t="s">
        <v>2852</v>
      </c>
      <c r="E182" s="121" t="s">
        <v>3025</v>
      </c>
      <c r="F182" s="107">
        <v>5007</v>
      </c>
      <c r="G182" s="108" t="s">
        <v>2846</v>
      </c>
    </row>
    <row r="183" spans="1:7" x14ac:dyDescent="0.35">
      <c r="A183" s="96" t="s">
        <v>8</v>
      </c>
      <c r="B183" s="133" t="s">
        <v>3029</v>
      </c>
      <c r="C183" s="122" t="s">
        <v>3026</v>
      </c>
      <c r="D183" s="123">
        <v>60</v>
      </c>
      <c r="E183" s="124" t="s">
        <v>2826</v>
      </c>
      <c r="F183" s="125">
        <v>3001</v>
      </c>
      <c r="G183" s="126" t="s">
        <v>2827</v>
      </c>
    </row>
    <row r="184" spans="1:7" x14ac:dyDescent="0.35">
      <c r="A184" s="96" t="s">
        <v>12</v>
      </c>
      <c r="B184" s="133" t="s">
        <v>3029</v>
      </c>
      <c r="C184" s="122" t="s">
        <v>3027</v>
      </c>
      <c r="D184" s="127">
        <v>52</v>
      </c>
      <c r="E184" s="128" t="s">
        <v>2826</v>
      </c>
      <c r="F184" s="126" t="s">
        <v>2828</v>
      </c>
      <c r="G184" s="126" t="s">
        <v>2829</v>
      </c>
    </row>
    <row r="185" spans="1:7" x14ac:dyDescent="0.35">
      <c r="A185" s="96" t="s">
        <v>16</v>
      </c>
      <c r="B185" s="133" t="s">
        <v>3029</v>
      </c>
      <c r="C185" s="122" t="s">
        <v>3028</v>
      </c>
      <c r="D185" s="126" t="s">
        <v>2830</v>
      </c>
      <c r="E185" s="129" t="s">
        <v>2826</v>
      </c>
      <c r="F185" s="126" t="s">
        <v>2831</v>
      </c>
      <c r="G185" s="126" t="s">
        <v>2832</v>
      </c>
    </row>
    <row r="186" spans="1:7" x14ac:dyDescent="0.35">
      <c r="A186" s="96" t="s">
        <v>647</v>
      </c>
      <c r="B186" s="122" t="s">
        <v>1023</v>
      </c>
      <c r="C186" s="5" t="s">
        <v>2404</v>
      </c>
      <c r="D186" s="102">
        <v>50</v>
      </c>
      <c r="E186" s="103" t="s">
        <v>3066</v>
      </c>
      <c r="F186" s="102">
        <v>2001</v>
      </c>
      <c r="G186" s="103" t="s">
        <v>2836</v>
      </c>
    </row>
    <row r="187" spans="1:7" x14ac:dyDescent="0.35">
      <c r="A187" s="96" t="s">
        <v>643</v>
      </c>
      <c r="B187" s="122" t="s">
        <v>1023</v>
      </c>
      <c r="C187" s="5" t="s">
        <v>2406</v>
      </c>
      <c r="D187" s="102">
        <v>50</v>
      </c>
      <c r="E187" s="103" t="s">
        <v>3066</v>
      </c>
      <c r="F187" s="102">
        <v>2001</v>
      </c>
      <c r="G187" s="103" t="s">
        <v>2836</v>
      </c>
    </row>
    <row r="188" spans="1:7" x14ac:dyDescent="0.35">
      <c r="A188" s="96" t="s">
        <v>639</v>
      </c>
      <c r="B188" s="122" t="s">
        <v>1023</v>
      </c>
      <c r="C188" s="5" t="s">
        <v>2413</v>
      </c>
      <c r="D188" s="102">
        <v>50</v>
      </c>
      <c r="E188" s="103" t="s">
        <v>3066</v>
      </c>
      <c r="F188" s="102">
        <v>2001</v>
      </c>
      <c r="G188" s="103" t="s">
        <v>2836</v>
      </c>
    </row>
    <row r="189" spans="1:7" x14ac:dyDescent="0.35">
      <c r="A189" s="96" t="s">
        <v>806</v>
      </c>
      <c r="B189" s="122" t="s">
        <v>1023</v>
      </c>
      <c r="C189" s="5" t="s">
        <v>2417</v>
      </c>
      <c r="D189" s="102">
        <v>50</v>
      </c>
      <c r="E189" s="103" t="s">
        <v>3066</v>
      </c>
      <c r="F189" s="102">
        <v>2001</v>
      </c>
      <c r="G189" s="103" t="s">
        <v>2836</v>
      </c>
    </row>
    <row r="190" spans="1:7" x14ac:dyDescent="0.35">
      <c r="A190" s="96" t="s">
        <v>637</v>
      </c>
      <c r="B190" s="122" t="s">
        <v>1023</v>
      </c>
      <c r="C190" s="5" t="s">
        <v>2419</v>
      </c>
      <c r="D190" s="102">
        <v>50</v>
      </c>
      <c r="E190" s="103" t="s">
        <v>3066</v>
      </c>
      <c r="F190" s="102">
        <v>2001</v>
      </c>
      <c r="G190" s="103" t="s">
        <v>2836</v>
      </c>
    </row>
    <row r="191" spans="1:7" x14ac:dyDescent="0.35">
      <c r="A191" s="96" t="s">
        <v>649</v>
      </c>
      <c r="B191" s="122" t="s">
        <v>1023</v>
      </c>
      <c r="C191" s="5" t="s">
        <v>2423</v>
      </c>
      <c r="D191" s="102">
        <v>50</v>
      </c>
      <c r="E191" s="103" t="s">
        <v>3066</v>
      </c>
      <c r="F191" s="102">
        <v>2001</v>
      </c>
      <c r="G191" s="103" t="s">
        <v>2836</v>
      </c>
    </row>
    <row r="192" spans="1:7" x14ac:dyDescent="0.35">
      <c r="A192" s="96" t="s">
        <v>645</v>
      </c>
      <c r="B192" s="122" t="s">
        <v>1023</v>
      </c>
      <c r="C192" s="5" t="s">
        <v>2439</v>
      </c>
      <c r="D192" s="102">
        <v>50</v>
      </c>
      <c r="E192" s="103" t="s">
        <v>3066</v>
      </c>
      <c r="F192" s="102">
        <v>2001</v>
      </c>
      <c r="G192" s="103" t="s">
        <v>2836</v>
      </c>
    </row>
    <row r="193" spans="1:7" x14ac:dyDescent="0.35">
      <c r="A193" s="96" t="s">
        <v>651</v>
      </c>
      <c r="B193" s="122" t="s">
        <v>1023</v>
      </c>
      <c r="C193" s="5" t="s">
        <v>2444</v>
      </c>
      <c r="D193" s="102">
        <v>50</v>
      </c>
      <c r="E193" s="103" t="s">
        <v>3066</v>
      </c>
      <c r="F193" s="102">
        <v>2001</v>
      </c>
      <c r="G193" s="103" t="s">
        <v>2836</v>
      </c>
    </row>
    <row r="194" spans="1:7" x14ac:dyDescent="0.35">
      <c r="A194" s="96" t="s">
        <v>641</v>
      </c>
      <c r="B194" s="122" t="s">
        <v>1023</v>
      </c>
      <c r="C194" s="5" t="s">
        <v>2447</v>
      </c>
      <c r="D194" s="102">
        <v>50</v>
      </c>
      <c r="E194" s="103" t="s">
        <v>3066</v>
      </c>
      <c r="F194" s="102">
        <v>2001</v>
      </c>
      <c r="G194" s="103" t="s">
        <v>2836</v>
      </c>
    </row>
    <row r="195" spans="1:7" x14ac:dyDescent="0.35">
      <c r="A195" s="96" t="s">
        <v>808</v>
      </c>
      <c r="B195" s="122" t="s">
        <v>1023</v>
      </c>
      <c r="C195" s="5" t="s">
        <v>2533</v>
      </c>
      <c r="D195" s="102">
        <v>50</v>
      </c>
      <c r="E195" s="103" t="s">
        <v>3066</v>
      </c>
      <c r="F195" s="102">
        <v>2001</v>
      </c>
      <c r="G195" s="103" t="s">
        <v>2836</v>
      </c>
    </row>
    <row r="196" spans="1:7" x14ac:dyDescent="0.35">
      <c r="A196" s="136" t="s">
        <v>12</v>
      </c>
      <c r="B196" s="144" t="str">
        <f>VLOOKUP(A196,'Account List'!C:E,3,FALSE)</f>
        <v>NA</v>
      </c>
      <c r="C196" s="137" t="s">
        <v>2374</v>
      </c>
      <c r="D196" s="138">
        <v>52</v>
      </c>
      <c r="E196" s="138" t="s">
        <v>2826</v>
      </c>
      <c r="F196" s="138" t="s">
        <v>2828</v>
      </c>
      <c r="G196" s="140" t="s">
        <v>2829</v>
      </c>
    </row>
    <row r="197" spans="1:7" x14ac:dyDescent="0.35">
      <c r="A197" s="136" t="s">
        <v>52</v>
      </c>
      <c r="B197" s="144" t="s">
        <v>28</v>
      </c>
      <c r="C197" s="137" t="s">
        <v>2375</v>
      </c>
      <c r="D197" s="138">
        <v>52</v>
      </c>
      <c r="E197" s="138" t="s">
        <v>2826</v>
      </c>
      <c r="F197" s="138" t="s">
        <v>2828</v>
      </c>
      <c r="G197" s="140" t="s">
        <v>2829</v>
      </c>
    </row>
    <row r="198" spans="1:7" x14ac:dyDescent="0.35">
      <c r="A198" s="136" t="s">
        <v>47</v>
      </c>
      <c r="B198" s="144" t="s">
        <v>28</v>
      </c>
      <c r="C198" s="137" t="s">
        <v>2376</v>
      </c>
      <c r="D198" s="138">
        <v>52</v>
      </c>
      <c r="E198" s="138" t="s">
        <v>2826</v>
      </c>
      <c r="F198" s="138">
        <v>2002</v>
      </c>
      <c r="G198" s="140">
        <v>55</v>
      </c>
    </row>
    <row r="199" spans="1:7" x14ac:dyDescent="0.35">
      <c r="A199" s="136" t="s">
        <v>44</v>
      </c>
      <c r="B199" s="144" t="s">
        <v>28</v>
      </c>
      <c r="C199" s="137" t="s">
        <v>2377</v>
      </c>
      <c r="D199" s="138">
        <v>52</v>
      </c>
      <c r="E199" s="138" t="s">
        <v>2826</v>
      </c>
      <c r="F199" s="138" t="s">
        <v>2828</v>
      </c>
      <c r="G199" s="140" t="s">
        <v>2834</v>
      </c>
    </row>
    <row r="200" spans="1:7" x14ac:dyDescent="0.35">
      <c r="A200" s="136" t="s">
        <v>36</v>
      </c>
      <c r="B200" s="144" t="s">
        <v>28</v>
      </c>
      <c r="C200" s="137" t="s">
        <v>2378</v>
      </c>
      <c r="D200" s="138">
        <v>52</v>
      </c>
      <c r="E200" s="138" t="s">
        <v>2826</v>
      </c>
      <c r="F200" s="138" t="s">
        <v>2828</v>
      </c>
      <c r="G200" s="140" t="s">
        <v>2829</v>
      </c>
    </row>
    <row r="201" spans="1:7" x14ac:dyDescent="0.35">
      <c r="A201" s="136" t="s">
        <v>33</v>
      </c>
      <c r="B201" s="144" t="s">
        <v>28</v>
      </c>
      <c r="C201" s="137" t="s">
        <v>2379</v>
      </c>
      <c r="D201" s="138">
        <v>52</v>
      </c>
      <c r="E201" s="138" t="s">
        <v>2826</v>
      </c>
      <c r="F201" s="138" t="s">
        <v>2828</v>
      </c>
      <c r="G201" s="140" t="s">
        <v>2829</v>
      </c>
    </row>
    <row r="202" spans="1:7" x14ac:dyDescent="0.35">
      <c r="A202" s="136" t="s">
        <v>324</v>
      </c>
      <c r="B202" s="144" t="s">
        <v>209</v>
      </c>
      <c r="C202" s="137" t="s">
        <v>2382</v>
      </c>
      <c r="D202" s="138">
        <v>52</v>
      </c>
      <c r="E202" s="138" t="s">
        <v>2826</v>
      </c>
      <c r="F202" s="138" t="s">
        <v>2828</v>
      </c>
      <c r="G202" s="140" t="s">
        <v>2829</v>
      </c>
    </row>
    <row r="203" spans="1:7" x14ac:dyDescent="0.35">
      <c r="A203" s="136" t="s">
        <v>450</v>
      </c>
      <c r="B203" s="144" t="s">
        <v>356</v>
      </c>
      <c r="C203" s="137" t="s">
        <v>2383</v>
      </c>
      <c r="D203" s="138">
        <v>52</v>
      </c>
      <c r="E203" s="142" t="s">
        <v>2826</v>
      </c>
      <c r="F203" s="138">
        <v>2002</v>
      </c>
      <c r="G203" s="140">
        <v>44</v>
      </c>
    </row>
    <row r="204" spans="1:7" x14ac:dyDescent="0.35">
      <c r="A204" s="136" t="s">
        <v>70</v>
      </c>
      <c r="B204" s="144" t="s">
        <v>56</v>
      </c>
      <c r="C204" s="137" t="s">
        <v>2388</v>
      </c>
      <c r="D204" s="138">
        <v>54</v>
      </c>
      <c r="E204" s="138" t="s">
        <v>2826</v>
      </c>
      <c r="F204" s="138" t="s">
        <v>2840</v>
      </c>
      <c r="G204" s="140" t="s">
        <v>2841</v>
      </c>
    </row>
    <row r="205" spans="1:7" x14ac:dyDescent="0.35">
      <c r="A205" s="136" t="s">
        <v>521</v>
      </c>
      <c r="B205" s="144" t="s">
        <v>56</v>
      </c>
      <c r="C205" s="137" t="s">
        <v>2392</v>
      </c>
      <c r="D205" s="138">
        <v>52</v>
      </c>
      <c r="E205" s="138" t="s">
        <v>2826</v>
      </c>
      <c r="F205" s="138">
        <v>2002</v>
      </c>
      <c r="G205" s="140">
        <v>55</v>
      </c>
    </row>
    <row r="206" spans="1:7" x14ac:dyDescent="0.35">
      <c r="A206" s="136" t="s">
        <v>49</v>
      </c>
      <c r="B206" s="144" t="s">
        <v>28</v>
      </c>
      <c r="C206" s="137" t="s">
        <v>2393</v>
      </c>
      <c r="D206" s="138">
        <v>52</v>
      </c>
      <c r="E206" s="138" t="s">
        <v>2826</v>
      </c>
      <c r="F206" s="138" t="s">
        <v>2828</v>
      </c>
      <c r="G206" s="140" t="s">
        <v>2829</v>
      </c>
    </row>
    <row r="207" spans="1:7" x14ac:dyDescent="0.35">
      <c r="A207" s="136" t="s">
        <v>310</v>
      </c>
      <c r="B207" s="144" t="s">
        <v>209</v>
      </c>
      <c r="C207" s="137" t="s">
        <v>2394</v>
      </c>
      <c r="D207" s="138">
        <v>52</v>
      </c>
      <c r="E207" s="138" t="s">
        <v>2826</v>
      </c>
      <c r="F207" s="138" t="s">
        <v>2828</v>
      </c>
      <c r="G207" s="140" t="s">
        <v>2829</v>
      </c>
    </row>
    <row r="208" spans="1:7" x14ac:dyDescent="0.35">
      <c r="A208" s="136" t="s">
        <v>27</v>
      </c>
      <c r="B208" s="144" t="s">
        <v>28</v>
      </c>
      <c r="C208" s="137" t="s">
        <v>2395</v>
      </c>
      <c r="D208" s="138">
        <v>52</v>
      </c>
      <c r="E208" s="138" t="s">
        <v>2826</v>
      </c>
      <c r="F208" s="138" t="s">
        <v>2828</v>
      </c>
      <c r="G208" s="140" t="s">
        <v>2829</v>
      </c>
    </row>
    <row r="209" spans="1:7" x14ac:dyDescent="0.35">
      <c r="A209" s="136" t="s">
        <v>306</v>
      </c>
      <c r="B209" s="144" t="s">
        <v>209</v>
      </c>
      <c r="C209" s="137" t="s">
        <v>2396</v>
      </c>
      <c r="D209" s="138">
        <v>52</v>
      </c>
      <c r="E209" s="138" t="s">
        <v>2826</v>
      </c>
      <c r="F209" s="138" t="s">
        <v>2828</v>
      </c>
      <c r="G209" s="140" t="s">
        <v>2829</v>
      </c>
    </row>
    <row r="210" spans="1:7" x14ac:dyDescent="0.35">
      <c r="A210" s="136" t="s">
        <v>647</v>
      </c>
      <c r="B210" s="144" t="s">
        <v>1023</v>
      </c>
      <c r="C210" s="137" t="s">
        <v>2404</v>
      </c>
      <c r="D210" s="138">
        <v>52</v>
      </c>
      <c r="E210" s="142" t="s">
        <v>2826</v>
      </c>
      <c r="F210" s="138">
        <v>2002</v>
      </c>
      <c r="G210" s="140">
        <v>44</v>
      </c>
    </row>
    <row r="211" spans="1:7" x14ac:dyDescent="0.35">
      <c r="A211" s="136" t="s">
        <v>643</v>
      </c>
      <c r="B211" s="144" t="s">
        <v>1023</v>
      </c>
      <c r="C211" s="137" t="s">
        <v>2406</v>
      </c>
      <c r="D211" s="138">
        <v>52</v>
      </c>
      <c r="E211" s="142" t="s">
        <v>2826</v>
      </c>
      <c r="F211" s="138">
        <v>2002</v>
      </c>
      <c r="G211" s="140">
        <v>44</v>
      </c>
    </row>
    <row r="212" spans="1:7" x14ac:dyDescent="0.35">
      <c r="A212" s="136" t="s">
        <v>346</v>
      </c>
      <c r="B212" s="144" t="s">
        <v>347</v>
      </c>
      <c r="C212" s="137" t="s">
        <v>2407</v>
      </c>
      <c r="D212" s="138">
        <v>52</v>
      </c>
      <c r="E212" s="142" t="s">
        <v>2826</v>
      </c>
      <c r="F212" s="138">
        <v>2002</v>
      </c>
      <c r="G212" s="140">
        <v>44</v>
      </c>
    </row>
    <row r="213" spans="1:7" x14ac:dyDescent="0.35">
      <c r="A213" s="136" t="s">
        <v>804</v>
      </c>
      <c r="B213" s="144" t="s">
        <v>1023</v>
      </c>
      <c r="C213" s="137" t="s">
        <v>2411</v>
      </c>
      <c r="D213" s="138">
        <v>52</v>
      </c>
      <c r="E213" s="142" t="s">
        <v>2826</v>
      </c>
      <c r="F213" s="138">
        <v>2002</v>
      </c>
      <c r="G213" s="140">
        <v>44</v>
      </c>
    </row>
    <row r="214" spans="1:7" x14ac:dyDescent="0.35">
      <c r="A214" s="136" t="s">
        <v>242</v>
      </c>
      <c r="B214" s="144" t="s">
        <v>209</v>
      </c>
      <c r="C214" s="137" t="s">
        <v>2412</v>
      </c>
      <c r="D214" s="138">
        <v>52</v>
      </c>
      <c r="E214" s="138" t="s">
        <v>2826</v>
      </c>
      <c r="F214" s="138" t="s">
        <v>2828</v>
      </c>
      <c r="G214" s="140" t="s">
        <v>2829</v>
      </c>
    </row>
    <row r="215" spans="1:7" x14ac:dyDescent="0.35">
      <c r="A215" s="136" t="s">
        <v>639</v>
      </c>
      <c r="B215" s="144" t="s">
        <v>1023</v>
      </c>
      <c r="C215" s="137" t="s">
        <v>2413</v>
      </c>
      <c r="D215" s="138">
        <v>52</v>
      </c>
      <c r="E215" s="142" t="s">
        <v>2826</v>
      </c>
      <c r="F215" s="138">
        <v>2002</v>
      </c>
      <c r="G215" s="140">
        <v>44</v>
      </c>
    </row>
    <row r="216" spans="1:7" x14ac:dyDescent="0.35">
      <c r="A216" s="136" t="s">
        <v>857</v>
      </c>
      <c r="B216" s="144" t="s">
        <v>209</v>
      </c>
      <c r="C216" s="137" t="s">
        <v>2414</v>
      </c>
      <c r="D216" s="138" t="s">
        <v>2853</v>
      </c>
      <c r="E216" s="138" t="s">
        <v>2826</v>
      </c>
      <c r="F216" s="138">
        <v>2002</v>
      </c>
      <c r="G216" s="140">
        <v>44</v>
      </c>
    </row>
    <row r="217" spans="1:7" x14ac:dyDescent="0.35">
      <c r="A217" s="136" t="s">
        <v>355</v>
      </c>
      <c r="B217" s="144" t="s">
        <v>356</v>
      </c>
      <c r="C217" s="137" t="s">
        <v>2416</v>
      </c>
      <c r="D217" s="138">
        <v>52</v>
      </c>
      <c r="E217" s="142" t="s">
        <v>2826</v>
      </c>
      <c r="F217" s="138">
        <v>2002</v>
      </c>
      <c r="G217" s="140">
        <v>44</v>
      </c>
    </row>
    <row r="218" spans="1:7" x14ac:dyDescent="0.35">
      <c r="A218" s="136" t="s">
        <v>806</v>
      </c>
      <c r="B218" s="144" t="s">
        <v>1023</v>
      </c>
      <c r="C218" s="137" t="s">
        <v>2417</v>
      </c>
      <c r="D218" s="138">
        <v>50</v>
      </c>
      <c r="E218" s="142" t="s">
        <v>3066</v>
      </c>
      <c r="F218" s="138">
        <v>2001</v>
      </c>
      <c r="G218" s="143" t="s">
        <v>2836</v>
      </c>
    </row>
    <row r="219" spans="1:7" x14ac:dyDescent="0.35">
      <c r="A219" s="136" t="s">
        <v>519</v>
      </c>
      <c r="B219" s="144" t="s">
        <v>56</v>
      </c>
      <c r="C219" s="137" t="s">
        <v>2418</v>
      </c>
      <c r="D219" s="138">
        <v>52</v>
      </c>
      <c r="E219" s="138" t="s">
        <v>2826</v>
      </c>
      <c r="F219" s="138">
        <v>2002</v>
      </c>
      <c r="G219" s="140">
        <v>88</v>
      </c>
    </row>
    <row r="220" spans="1:7" x14ac:dyDescent="0.35">
      <c r="A220" s="136" t="s">
        <v>637</v>
      </c>
      <c r="B220" s="144" t="s">
        <v>1023</v>
      </c>
      <c r="C220" s="137" t="s">
        <v>2419</v>
      </c>
      <c r="D220" s="138">
        <v>52</v>
      </c>
      <c r="E220" s="142" t="s">
        <v>2826</v>
      </c>
      <c r="F220" s="138">
        <v>2002</v>
      </c>
      <c r="G220" s="140">
        <v>44</v>
      </c>
    </row>
    <row r="221" spans="1:7" x14ac:dyDescent="0.35">
      <c r="A221" s="136" t="s">
        <v>649</v>
      </c>
      <c r="B221" s="144" t="s">
        <v>1023</v>
      </c>
      <c r="C221" s="137" t="s">
        <v>2423</v>
      </c>
      <c r="D221" s="138">
        <v>52</v>
      </c>
      <c r="E221" s="142" t="s">
        <v>2826</v>
      </c>
      <c r="F221" s="138">
        <v>2002</v>
      </c>
      <c r="G221" s="140">
        <v>44</v>
      </c>
    </row>
    <row r="222" spans="1:7" x14ac:dyDescent="0.35">
      <c r="A222" s="136" t="s">
        <v>290</v>
      </c>
      <c r="B222" s="144" t="s">
        <v>209</v>
      </c>
      <c r="C222" s="137" t="s">
        <v>2424</v>
      </c>
      <c r="D222" s="138">
        <v>52</v>
      </c>
      <c r="E222" s="138" t="s">
        <v>2826</v>
      </c>
      <c r="F222" s="138" t="s">
        <v>2828</v>
      </c>
      <c r="G222" s="140" t="s">
        <v>2829</v>
      </c>
    </row>
    <row r="223" spans="1:7" x14ac:dyDescent="0.35">
      <c r="A223" s="136" t="s">
        <v>349</v>
      </c>
      <c r="B223" s="144" t="s">
        <v>347</v>
      </c>
      <c r="C223" s="137" t="s">
        <v>2426</v>
      </c>
      <c r="D223" s="138">
        <v>52</v>
      </c>
      <c r="E223" s="142" t="s">
        <v>2826</v>
      </c>
      <c r="F223" s="138">
        <v>2002</v>
      </c>
      <c r="G223" s="140">
        <v>44</v>
      </c>
    </row>
    <row r="224" spans="1:7" x14ac:dyDescent="0.35">
      <c r="A224" s="136" t="s">
        <v>140</v>
      </c>
      <c r="B224" s="144" t="s">
        <v>56</v>
      </c>
      <c r="C224" s="137" t="s">
        <v>2431</v>
      </c>
      <c r="D224" s="138">
        <v>52</v>
      </c>
      <c r="E224" s="138" t="s">
        <v>2826</v>
      </c>
      <c r="F224" s="138" t="s">
        <v>2828</v>
      </c>
      <c r="G224" s="140" t="s">
        <v>2829</v>
      </c>
    </row>
    <row r="225" spans="1:7" x14ac:dyDescent="0.35">
      <c r="A225" s="136" t="s">
        <v>645</v>
      </c>
      <c r="B225" s="144" t="s">
        <v>1023</v>
      </c>
      <c r="C225" s="137" t="s">
        <v>2439</v>
      </c>
      <c r="D225" s="138">
        <v>52</v>
      </c>
      <c r="E225" s="142" t="s">
        <v>2826</v>
      </c>
      <c r="F225" s="138">
        <v>2002</v>
      </c>
      <c r="G225" s="140">
        <v>44</v>
      </c>
    </row>
    <row r="226" spans="1:7" x14ac:dyDescent="0.35">
      <c r="A226" s="136" t="s">
        <v>340</v>
      </c>
      <c r="B226" s="144" t="s">
        <v>209</v>
      </c>
      <c r="C226" s="137" t="s">
        <v>2441</v>
      </c>
      <c r="D226" s="138">
        <v>52</v>
      </c>
      <c r="E226" s="138" t="s">
        <v>2826</v>
      </c>
      <c r="F226" s="138" t="s">
        <v>2828</v>
      </c>
      <c r="G226" s="140" t="s">
        <v>2829</v>
      </c>
    </row>
    <row r="227" spans="1:7" x14ac:dyDescent="0.35">
      <c r="A227" s="136" t="s">
        <v>276</v>
      </c>
      <c r="B227" s="144" t="s">
        <v>209</v>
      </c>
      <c r="C227" s="137" t="s">
        <v>2442</v>
      </c>
      <c r="D227" s="138">
        <v>52</v>
      </c>
      <c r="E227" s="138" t="s">
        <v>2826</v>
      </c>
      <c r="F227" s="138" t="s">
        <v>2828</v>
      </c>
      <c r="G227" s="140" t="s">
        <v>2829</v>
      </c>
    </row>
    <row r="228" spans="1:7" x14ac:dyDescent="0.35">
      <c r="A228" s="136" t="s">
        <v>651</v>
      </c>
      <c r="B228" s="144" t="s">
        <v>1023</v>
      </c>
      <c r="C228" s="137" t="s">
        <v>2444</v>
      </c>
      <c r="D228" s="138">
        <v>52</v>
      </c>
      <c r="E228" s="142" t="s">
        <v>2826</v>
      </c>
      <c r="F228" s="138">
        <v>2002</v>
      </c>
      <c r="G228" s="140">
        <v>44</v>
      </c>
    </row>
    <row r="229" spans="1:7" x14ac:dyDescent="0.35">
      <c r="A229" s="136" t="s">
        <v>353</v>
      </c>
      <c r="B229" s="144" t="s">
        <v>347</v>
      </c>
      <c r="C229" s="137" t="s">
        <v>2445</v>
      </c>
      <c r="D229" s="138">
        <v>52</v>
      </c>
      <c r="E229" s="142" t="s">
        <v>2826</v>
      </c>
      <c r="F229" s="138">
        <v>2002</v>
      </c>
      <c r="G229" s="140">
        <v>44</v>
      </c>
    </row>
    <row r="230" spans="1:7" x14ac:dyDescent="0.35">
      <c r="A230" s="136" t="s">
        <v>351</v>
      </c>
      <c r="B230" s="144" t="s">
        <v>347</v>
      </c>
      <c r="C230" s="137" t="s">
        <v>2426</v>
      </c>
      <c r="D230" s="138">
        <v>52</v>
      </c>
      <c r="E230" s="142" t="s">
        <v>2826</v>
      </c>
      <c r="F230" s="138">
        <v>2002</v>
      </c>
      <c r="G230" s="140">
        <v>44</v>
      </c>
    </row>
    <row r="231" spans="1:7" x14ac:dyDescent="0.35">
      <c r="A231" s="136" t="s">
        <v>641</v>
      </c>
      <c r="B231" s="144" t="s">
        <v>1023</v>
      </c>
      <c r="C231" s="137" t="s">
        <v>2447</v>
      </c>
      <c r="D231" s="138">
        <v>52</v>
      </c>
      <c r="E231" s="142" t="s">
        <v>2826</v>
      </c>
      <c r="F231" s="138">
        <v>2002</v>
      </c>
      <c r="G231" s="140">
        <v>44</v>
      </c>
    </row>
    <row r="232" spans="1:7" x14ac:dyDescent="0.35">
      <c r="A232" s="136" t="s">
        <v>334</v>
      </c>
      <c r="B232" s="144" t="s">
        <v>209</v>
      </c>
      <c r="C232" s="137" t="s">
        <v>2460</v>
      </c>
      <c r="D232" s="138">
        <v>52</v>
      </c>
      <c r="E232" s="138" t="s">
        <v>2826</v>
      </c>
      <c r="F232" s="138" t="s">
        <v>2828</v>
      </c>
      <c r="G232" s="140" t="s">
        <v>2834</v>
      </c>
    </row>
    <row r="233" spans="1:7" x14ac:dyDescent="0.35">
      <c r="A233" s="136" t="s">
        <v>184</v>
      </c>
      <c r="B233" s="144" t="s">
        <v>56</v>
      </c>
      <c r="C233" s="137" t="s">
        <v>2377</v>
      </c>
      <c r="D233" s="138">
        <v>52</v>
      </c>
      <c r="E233" s="138" t="s">
        <v>2826</v>
      </c>
      <c r="F233" s="138" t="s">
        <v>2828</v>
      </c>
      <c r="G233" s="140" t="s">
        <v>2834</v>
      </c>
    </row>
    <row r="234" spans="1:7" x14ac:dyDescent="0.35">
      <c r="A234" s="136" t="s">
        <v>72</v>
      </c>
      <c r="B234" s="144" t="s">
        <v>56</v>
      </c>
      <c r="C234" s="137" t="s">
        <v>2466</v>
      </c>
      <c r="D234" s="138">
        <v>52</v>
      </c>
      <c r="E234" s="138" t="s">
        <v>2826</v>
      </c>
      <c r="F234" s="138" t="s">
        <v>2828</v>
      </c>
      <c r="G234" s="140" t="s">
        <v>2827</v>
      </c>
    </row>
    <row r="235" spans="1:7" x14ac:dyDescent="0.35">
      <c r="A235" s="136" t="s">
        <v>782</v>
      </c>
      <c r="B235" s="144" t="s">
        <v>209</v>
      </c>
      <c r="C235" s="137" t="s">
        <v>2469</v>
      </c>
      <c r="D235" s="138">
        <v>52</v>
      </c>
      <c r="E235" s="138" t="s">
        <v>2826</v>
      </c>
      <c r="F235" s="138">
        <v>2002</v>
      </c>
      <c r="G235" s="140">
        <v>88</v>
      </c>
    </row>
    <row r="236" spans="1:7" x14ac:dyDescent="0.35">
      <c r="A236" s="136" t="s">
        <v>170</v>
      </c>
      <c r="B236" s="144" t="s">
        <v>56</v>
      </c>
      <c r="C236" s="137" t="s">
        <v>2478</v>
      </c>
      <c r="D236" s="138">
        <v>54</v>
      </c>
      <c r="E236" s="138" t="s">
        <v>2826</v>
      </c>
      <c r="F236" s="138" t="s">
        <v>2840</v>
      </c>
      <c r="G236" s="140" t="s">
        <v>2841</v>
      </c>
    </row>
    <row r="237" spans="1:7" x14ac:dyDescent="0.35">
      <c r="A237" s="136" t="s">
        <v>176</v>
      </c>
      <c r="B237" s="144" t="s">
        <v>56</v>
      </c>
      <c r="C237" s="137" t="s">
        <v>2479</v>
      </c>
      <c r="D237" s="138">
        <v>54</v>
      </c>
      <c r="E237" s="138" t="s">
        <v>2826</v>
      </c>
      <c r="F237" s="138" t="s">
        <v>2840</v>
      </c>
      <c r="G237" s="140" t="s">
        <v>2841</v>
      </c>
    </row>
    <row r="238" spans="1:7" x14ac:dyDescent="0.35">
      <c r="A238" s="136" t="s">
        <v>248</v>
      </c>
      <c r="B238" s="144" t="s">
        <v>209</v>
      </c>
      <c r="C238" s="137" t="s">
        <v>2482</v>
      </c>
      <c r="D238" s="138">
        <v>54</v>
      </c>
      <c r="E238" s="138" t="s">
        <v>2826</v>
      </c>
      <c r="F238" s="138" t="s">
        <v>2840</v>
      </c>
      <c r="G238" s="140" t="s">
        <v>2841</v>
      </c>
    </row>
    <row r="239" spans="1:7" x14ac:dyDescent="0.35">
      <c r="A239" s="136" t="s">
        <v>332</v>
      </c>
      <c r="B239" s="144" t="s">
        <v>209</v>
      </c>
      <c r="C239" s="137" t="s">
        <v>2484</v>
      </c>
      <c r="D239" s="138">
        <v>52</v>
      </c>
      <c r="E239" s="138" t="s">
        <v>2826</v>
      </c>
      <c r="F239" s="138" t="s">
        <v>2828</v>
      </c>
      <c r="G239" s="140" t="s">
        <v>2834</v>
      </c>
    </row>
    <row r="240" spans="1:7" x14ac:dyDescent="0.35">
      <c r="A240" s="136" t="s">
        <v>304</v>
      </c>
      <c r="B240" s="144" t="s">
        <v>209</v>
      </c>
      <c r="C240" s="137" t="s">
        <v>2486</v>
      </c>
      <c r="D240" s="138">
        <v>52</v>
      </c>
      <c r="E240" s="138" t="s">
        <v>2826</v>
      </c>
      <c r="F240" s="138" t="s">
        <v>2828</v>
      </c>
      <c r="G240" s="140" t="s">
        <v>2834</v>
      </c>
    </row>
    <row r="241" spans="1:7" x14ac:dyDescent="0.35">
      <c r="A241" s="136" t="s">
        <v>336</v>
      </c>
      <c r="B241" s="144" t="s">
        <v>209</v>
      </c>
      <c r="C241" s="137" t="s">
        <v>2490</v>
      </c>
      <c r="D241" s="138">
        <v>52</v>
      </c>
      <c r="E241" s="138" t="s">
        <v>2826</v>
      </c>
      <c r="F241" s="138" t="s">
        <v>2828</v>
      </c>
      <c r="G241" s="140">
        <v>88</v>
      </c>
    </row>
    <row r="242" spans="1:7" x14ac:dyDescent="0.35">
      <c r="A242" s="136" t="s">
        <v>64</v>
      </c>
      <c r="B242" s="144" t="s">
        <v>56</v>
      </c>
      <c r="C242" s="137" t="s">
        <v>2491</v>
      </c>
      <c r="D242" s="138">
        <v>52</v>
      </c>
      <c r="E242" s="138" t="s">
        <v>2826</v>
      </c>
      <c r="F242" s="138" t="s">
        <v>2828</v>
      </c>
      <c r="G242" s="140" t="s">
        <v>2829</v>
      </c>
    </row>
    <row r="243" spans="1:7" x14ac:dyDescent="0.35">
      <c r="A243" s="136" t="s">
        <v>217</v>
      </c>
      <c r="B243" s="144" t="s">
        <v>209</v>
      </c>
      <c r="C243" s="137" t="s">
        <v>2494</v>
      </c>
      <c r="D243" s="138">
        <v>52</v>
      </c>
      <c r="E243" s="138" t="s">
        <v>2826</v>
      </c>
      <c r="F243" s="138" t="s">
        <v>2828</v>
      </c>
      <c r="G243" s="140" t="s">
        <v>2829</v>
      </c>
    </row>
    <row r="244" spans="1:7" x14ac:dyDescent="0.35">
      <c r="A244" s="136" t="s">
        <v>200</v>
      </c>
      <c r="B244" s="144" t="s">
        <v>56</v>
      </c>
      <c r="C244" s="137" t="s">
        <v>2496</v>
      </c>
      <c r="D244" s="138">
        <v>52</v>
      </c>
      <c r="E244" s="138" t="s">
        <v>2826</v>
      </c>
      <c r="F244" s="138" t="s">
        <v>2828</v>
      </c>
      <c r="G244" s="140" t="s">
        <v>2834</v>
      </c>
    </row>
    <row r="245" spans="1:7" x14ac:dyDescent="0.35">
      <c r="A245" s="136" t="s">
        <v>314</v>
      </c>
      <c r="B245" s="144" t="s">
        <v>209</v>
      </c>
      <c r="C245" s="137" t="s">
        <v>2497</v>
      </c>
      <c r="D245" s="138">
        <v>52</v>
      </c>
      <c r="E245" s="138" t="s">
        <v>2826</v>
      </c>
      <c r="F245" s="138" t="s">
        <v>2828</v>
      </c>
      <c r="G245" s="140" t="s">
        <v>2834</v>
      </c>
    </row>
    <row r="246" spans="1:7" x14ac:dyDescent="0.35">
      <c r="A246" s="136" t="s">
        <v>344</v>
      </c>
      <c r="B246" s="144" t="s">
        <v>56</v>
      </c>
      <c r="C246" s="137" t="s">
        <v>2500</v>
      </c>
      <c r="D246" s="138">
        <v>52</v>
      </c>
      <c r="E246" s="138" t="s">
        <v>2826</v>
      </c>
      <c r="F246" s="138">
        <v>2002</v>
      </c>
      <c r="G246" s="140">
        <v>88</v>
      </c>
    </row>
    <row r="247" spans="1:7" x14ac:dyDescent="0.35">
      <c r="A247" s="136" t="s">
        <v>160</v>
      </c>
      <c r="B247" s="144" t="s">
        <v>56</v>
      </c>
      <c r="C247" s="137" t="s">
        <v>2501</v>
      </c>
      <c r="D247" s="138">
        <v>54</v>
      </c>
      <c r="E247" s="138" t="s">
        <v>2826</v>
      </c>
      <c r="F247" s="138" t="s">
        <v>2840</v>
      </c>
      <c r="G247" s="140" t="s">
        <v>2841</v>
      </c>
    </row>
    <row r="248" spans="1:7" x14ac:dyDescent="0.35">
      <c r="A248" s="136" t="s">
        <v>152</v>
      </c>
      <c r="B248" s="144" t="s">
        <v>56</v>
      </c>
      <c r="C248" s="137" t="s">
        <v>2504</v>
      </c>
      <c r="D248" s="138">
        <v>52</v>
      </c>
      <c r="E248" s="138" t="s">
        <v>2826</v>
      </c>
      <c r="F248" s="138" t="s">
        <v>2828</v>
      </c>
      <c r="G248" s="140" t="s">
        <v>2834</v>
      </c>
    </row>
    <row r="249" spans="1:7" x14ac:dyDescent="0.35">
      <c r="A249" s="136" t="s">
        <v>326</v>
      </c>
      <c r="B249" s="144" t="s">
        <v>209</v>
      </c>
      <c r="C249" s="137" t="s">
        <v>2508</v>
      </c>
      <c r="D249" s="138">
        <v>52</v>
      </c>
      <c r="E249" s="138" t="s">
        <v>2826</v>
      </c>
      <c r="F249" s="138" t="s">
        <v>2828</v>
      </c>
      <c r="G249" s="140">
        <v>88</v>
      </c>
    </row>
    <row r="250" spans="1:7" x14ac:dyDescent="0.35">
      <c r="A250" s="136" t="s">
        <v>80</v>
      </c>
      <c r="B250" s="144" t="s">
        <v>56</v>
      </c>
      <c r="C250" s="137" t="s">
        <v>2513</v>
      </c>
      <c r="D250" s="138">
        <v>52</v>
      </c>
      <c r="E250" s="138" t="s">
        <v>2826</v>
      </c>
      <c r="F250" s="138" t="s">
        <v>2828</v>
      </c>
      <c r="G250" s="140" t="s">
        <v>2834</v>
      </c>
    </row>
    <row r="251" spans="1:7" x14ac:dyDescent="0.35">
      <c r="A251" s="136" t="s">
        <v>174</v>
      </c>
      <c r="B251" s="144" t="s">
        <v>56</v>
      </c>
      <c r="C251" s="137" t="s">
        <v>2516</v>
      </c>
      <c r="D251" s="138">
        <v>52</v>
      </c>
      <c r="E251" s="138" t="s">
        <v>2826</v>
      </c>
      <c r="F251" s="138" t="s">
        <v>2828</v>
      </c>
      <c r="G251" s="140" t="s">
        <v>2834</v>
      </c>
    </row>
    <row r="252" spans="1:7" x14ac:dyDescent="0.35">
      <c r="A252" s="136" t="s">
        <v>211</v>
      </c>
      <c r="B252" s="144" t="s">
        <v>209</v>
      </c>
      <c r="C252" s="137" t="s">
        <v>2517</v>
      </c>
      <c r="D252" s="138">
        <v>52</v>
      </c>
      <c r="E252" s="138" t="s">
        <v>2826</v>
      </c>
      <c r="F252" s="138" t="s">
        <v>2828</v>
      </c>
      <c r="G252" s="140">
        <v>88</v>
      </c>
    </row>
    <row r="253" spans="1:7" x14ac:dyDescent="0.35">
      <c r="A253" s="136" t="s">
        <v>328</v>
      </c>
      <c r="B253" s="144" t="s">
        <v>209</v>
      </c>
      <c r="C253" s="137" t="s">
        <v>2519</v>
      </c>
      <c r="D253" s="138">
        <v>52</v>
      </c>
      <c r="E253" s="138" t="s">
        <v>2826</v>
      </c>
      <c r="F253" s="138" t="s">
        <v>2828</v>
      </c>
      <c r="G253" s="140">
        <v>88</v>
      </c>
    </row>
    <row r="254" spans="1:7" x14ac:dyDescent="0.35">
      <c r="A254" s="136" t="s">
        <v>240</v>
      </c>
      <c r="B254" s="144" t="s">
        <v>209</v>
      </c>
      <c r="C254" s="137" t="s">
        <v>2524</v>
      </c>
      <c r="D254" s="138">
        <v>60</v>
      </c>
      <c r="E254" s="138" t="s">
        <v>2826</v>
      </c>
      <c r="F254" s="138">
        <v>3001</v>
      </c>
      <c r="G254" s="140" t="s">
        <v>2835</v>
      </c>
    </row>
    <row r="255" spans="1:7" x14ac:dyDescent="0.35">
      <c r="A255" s="136" t="s">
        <v>294</v>
      </c>
      <c r="B255" s="144" t="s">
        <v>209</v>
      </c>
      <c r="C255" s="137" t="s">
        <v>2525</v>
      </c>
      <c r="D255" s="138">
        <v>52</v>
      </c>
      <c r="E255" s="138" t="s">
        <v>2826</v>
      </c>
      <c r="F255" s="138" t="s">
        <v>2828</v>
      </c>
      <c r="G255" s="140">
        <v>88</v>
      </c>
    </row>
    <row r="256" spans="1:7" x14ac:dyDescent="0.35">
      <c r="A256" s="136" t="s">
        <v>246</v>
      </c>
      <c r="B256" s="144" t="s">
        <v>209</v>
      </c>
      <c r="C256" s="137" t="s">
        <v>2530</v>
      </c>
      <c r="D256" s="138">
        <v>54</v>
      </c>
      <c r="E256" s="138" t="s">
        <v>2826</v>
      </c>
      <c r="F256" s="138" t="s">
        <v>2840</v>
      </c>
      <c r="G256" s="140" t="s">
        <v>2841</v>
      </c>
    </row>
    <row r="257" spans="1:7" x14ac:dyDescent="0.35">
      <c r="A257" s="136" t="s">
        <v>537</v>
      </c>
      <c r="B257" s="144" t="s">
        <v>404</v>
      </c>
      <c r="C257" s="137" t="s">
        <v>2531</v>
      </c>
      <c r="D257" s="138">
        <v>52</v>
      </c>
      <c r="E257" s="142" t="s">
        <v>2826</v>
      </c>
      <c r="F257" s="138">
        <v>2002</v>
      </c>
      <c r="G257" s="140">
        <v>44</v>
      </c>
    </row>
    <row r="258" spans="1:7" x14ac:dyDescent="0.35">
      <c r="A258" s="136" t="s">
        <v>808</v>
      </c>
      <c r="B258" s="144" t="s">
        <v>1023</v>
      </c>
      <c r="C258" s="137" t="s">
        <v>2533</v>
      </c>
      <c r="D258" s="138">
        <v>50</v>
      </c>
      <c r="E258" s="142" t="s">
        <v>3066</v>
      </c>
      <c r="F258" s="138">
        <v>2001</v>
      </c>
      <c r="G258" s="143" t="s">
        <v>2836</v>
      </c>
    </row>
    <row r="259" spans="1:7" x14ac:dyDescent="0.35">
      <c r="A259" s="136" t="s">
        <v>318</v>
      </c>
      <c r="B259" s="144" t="s">
        <v>209</v>
      </c>
      <c r="C259" s="137" t="s">
        <v>2534</v>
      </c>
      <c r="D259" s="138">
        <v>52</v>
      </c>
      <c r="E259" s="138" t="s">
        <v>2826</v>
      </c>
      <c r="F259" s="138" t="s">
        <v>2828</v>
      </c>
      <c r="G259" s="140" t="s">
        <v>2834</v>
      </c>
    </row>
    <row r="260" spans="1:7" x14ac:dyDescent="0.35">
      <c r="A260" s="136" t="s">
        <v>164</v>
      </c>
      <c r="B260" s="144" t="s">
        <v>56</v>
      </c>
      <c r="C260" s="137" t="s">
        <v>2537</v>
      </c>
      <c r="D260" s="138">
        <v>54</v>
      </c>
      <c r="E260" s="138" t="s">
        <v>2826</v>
      </c>
      <c r="F260" s="138" t="s">
        <v>2840</v>
      </c>
      <c r="G260" s="140" t="s">
        <v>2841</v>
      </c>
    </row>
    <row r="261" spans="1:7" x14ac:dyDescent="0.35">
      <c r="A261" s="136" t="s">
        <v>762</v>
      </c>
      <c r="B261" s="144" t="s">
        <v>366</v>
      </c>
      <c r="C261" s="137" t="s">
        <v>2540</v>
      </c>
      <c r="D261" s="138">
        <v>52</v>
      </c>
      <c r="E261" s="142" t="s">
        <v>2826</v>
      </c>
      <c r="F261" s="138">
        <v>2002</v>
      </c>
      <c r="G261" s="140">
        <v>44</v>
      </c>
    </row>
    <row r="262" spans="1:7" x14ac:dyDescent="0.35">
      <c r="A262" s="136" t="s">
        <v>853</v>
      </c>
      <c r="B262" s="144" t="s">
        <v>209</v>
      </c>
      <c r="C262" s="137" t="s">
        <v>2541</v>
      </c>
      <c r="D262" s="138" t="s">
        <v>2853</v>
      </c>
      <c r="E262" s="138" t="s">
        <v>2826</v>
      </c>
      <c r="F262" s="138">
        <v>2002</v>
      </c>
      <c r="G262" s="140">
        <v>44</v>
      </c>
    </row>
    <row r="263" spans="1:7" x14ac:dyDescent="0.35">
      <c r="A263" s="136" t="s">
        <v>810</v>
      </c>
      <c r="B263" s="144" t="s">
        <v>359</v>
      </c>
      <c r="C263" s="137" t="s">
        <v>2542</v>
      </c>
      <c r="D263" s="138">
        <v>52</v>
      </c>
      <c r="E263" s="142" t="s">
        <v>2826</v>
      </c>
      <c r="F263" s="138">
        <v>2002</v>
      </c>
      <c r="G263" s="140">
        <v>44</v>
      </c>
    </row>
    <row r="264" spans="1:7" x14ac:dyDescent="0.35">
      <c r="A264" s="136" t="s">
        <v>361</v>
      </c>
      <c r="B264" s="144" t="s">
        <v>359</v>
      </c>
      <c r="C264" s="137" t="s">
        <v>2543</v>
      </c>
      <c r="D264" s="138">
        <v>52</v>
      </c>
      <c r="E264" s="142" t="s">
        <v>2826</v>
      </c>
      <c r="F264" s="138">
        <v>2002</v>
      </c>
      <c r="G264" s="140">
        <v>44</v>
      </c>
    </row>
    <row r="265" spans="1:7" x14ac:dyDescent="0.35">
      <c r="A265" s="136" t="s">
        <v>23</v>
      </c>
      <c r="B265" s="144" t="s">
        <v>1023</v>
      </c>
      <c r="C265" s="137" t="s">
        <v>2544</v>
      </c>
      <c r="D265" s="138">
        <v>52</v>
      </c>
      <c r="E265" s="142" t="s">
        <v>2826</v>
      </c>
      <c r="F265" s="138">
        <v>2002</v>
      </c>
      <c r="G265" s="140">
        <v>44</v>
      </c>
    </row>
    <row r="266" spans="1:7" x14ac:dyDescent="0.35">
      <c r="A266" s="136" t="s">
        <v>358</v>
      </c>
      <c r="B266" s="144" t="s">
        <v>359</v>
      </c>
      <c r="C266" s="137" t="s">
        <v>2545</v>
      </c>
      <c r="D266" s="138">
        <v>52</v>
      </c>
      <c r="E266" s="142" t="s">
        <v>2826</v>
      </c>
      <c r="F266" s="138">
        <v>2002</v>
      </c>
      <c r="G266" s="140">
        <v>44</v>
      </c>
    </row>
    <row r="267" spans="1:7" x14ac:dyDescent="0.35">
      <c r="A267" s="136" t="s">
        <v>365</v>
      </c>
      <c r="B267" s="144" t="s">
        <v>366</v>
      </c>
      <c r="C267" s="137" t="s">
        <v>2546</v>
      </c>
      <c r="D267" s="138">
        <v>52</v>
      </c>
      <c r="E267" s="142" t="s">
        <v>2826</v>
      </c>
      <c r="F267" s="138">
        <v>2002</v>
      </c>
      <c r="G267" s="140">
        <v>44</v>
      </c>
    </row>
    <row r="268" spans="1:7" x14ac:dyDescent="0.35">
      <c r="A268" s="136" t="s">
        <v>370</v>
      </c>
      <c r="B268" s="144" t="s">
        <v>366</v>
      </c>
      <c r="C268" s="137" t="s">
        <v>2547</v>
      </c>
      <c r="D268" s="138">
        <v>52</v>
      </c>
      <c r="E268" s="142" t="s">
        <v>2826</v>
      </c>
      <c r="F268" s="138">
        <v>2002</v>
      </c>
      <c r="G268" s="140">
        <v>44</v>
      </c>
    </row>
    <row r="269" spans="1:7" x14ac:dyDescent="0.35">
      <c r="A269" s="136" t="s">
        <v>469</v>
      </c>
      <c r="B269" s="144" t="s">
        <v>373</v>
      </c>
      <c r="C269" s="137" t="s">
        <v>2549</v>
      </c>
      <c r="D269" s="138">
        <v>52</v>
      </c>
      <c r="E269" s="142" t="s">
        <v>2826</v>
      </c>
      <c r="F269" s="138">
        <v>2002</v>
      </c>
      <c r="G269" s="140">
        <v>44</v>
      </c>
    </row>
    <row r="270" spans="1:7" x14ac:dyDescent="0.35">
      <c r="A270" s="136" t="s">
        <v>471</v>
      </c>
      <c r="B270" s="144" t="s">
        <v>373</v>
      </c>
      <c r="C270" s="137" t="s">
        <v>2550</v>
      </c>
      <c r="D270" s="138">
        <v>52</v>
      </c>
      <c r="E270" s="142" t="s">
        <v>2826</v>
      </c>
      <c r="F270" s="138">
        <v>2002</v>
      </c>
      <c r="G270" s="140">
        <v>44</v>
      </c>
    </row>
    <row r="271" spans="1:7" x14ac:dyDescent="0.35">
      <c r="A271" s="136" t="s">
        <v>473</v>
      </c>
      <c r="B271" s="144" t="s">
        <v>373</v>
      </c>
      <c r="C271" s="137" t="s">
        <v>2551</v>
      </c>
      <c r="D271" s="138">
        <v>52</v>
      </c>
      <c r="E271" s="142" t="s">
        <v>2826</v>
      </c>
      <c r="F271" s="138">
        <v>2002</v>
      </c>
      <c r="G271" s="140">
        <v>44</v>
      </c>
    </row>
    <row r="272" spans="1:7" x14ac:dyDescent="0.35">
      <c r="A272" s="136" t="s">
        <v>716</v>
      </c>
      <c r="B272" s="144" t="s">
        <v>1023</v>
      </c>
      <c r="C272" s="137" t="s">
        <v>2552</v>
      </c>
      <c r="D272" s="138">
        <v>52</v>
      </c>
      <c r="E272" s="142" t="s">
        <v>2826</v>
      </c>
      <c r="F272" s="138">
        <v>2002</v>
      </c>
      <c r="G272" s="140">
        <v>44</v>
      </c>
    </row>
    <row r="273" spans="1:7" x14ac:dyDescent="0.35">
      <c r="A273" s="136" t="s">
        <v>760</v>
      </c>
      <c r="B273" s="144" t="s">
        <v>373</v>
      </c>
      <c r="C273" s="137" t="s">
        <v>2553</v>
      </c>
      <c r="D273" s="138">
        <v>52</v>
      </c>
      <c r="E273" s="142" t="s">
        <v>2826</v>
      </c>
      <c r="F273" s="138">
        <v>2002</v>
      </c>
      <c r="G273" s="140">
        <v>44</v>
      </c>
    </row>
    <row r="274" spans="1:7" x14ac:dyDescent="0.35">
      <c r="A274" s="136" t="s">
        <v>839</v>
      </c>
      <c r="B274" s="144" t="s">
        <v>815</v>
      </c>
      <c r="C274" s="137" t="s">
        <v>2554</v>
      </c>
      <c r="D274" s="138">
        <v>52</v>
      </c>
      <c r="E274" s="142" t="s">
        <v>2826</v>
      </c>
      <c r="F274" s="138">
        <v>2002</v>
      </c>
      <c r="G274" s="140">
        <v>44</v>
      </c>
    </row>
    <row r="275" spans="1:7" x14ac:dyDescent="0.35">
      <c r="A275" s="136" t="s">
        <v>525</v>
      </c>
      <c r="B275" s="144" t="s">
        <v>404</v>
      </c>
      <c r="C275" s="137" t="s">
        <v>2555</v>
      </c>
      <c r="D275" s="138">
        <v>52</v>
      </c>
      <c r="E275" s="142" t="s">
        <v>2826</v>
      </c>
      <c r="F275" s="138">
        <v>2002</v>
      </c>
      <c r="G275" s="140">
        <v>44</v>
      </c>
    </row>
    <row r="276" spans="1:7" x14ac:dyDescent="0.35">
      <c r="A276" s="136" t="s">
        <v>861</v>
      </c>
      <c r="B276" s="144" t="s">
        <v>209</v>
      </c>
      <c r="C276" s="137" t="s">
        <v>2556</v>
      </c>
      <c r="D276" s="138" t="s">
        <v>2853</v>
      </c>
      <c r="E276" s="138" t="s">
        <v>2826</v>
      </c>
      <c r="F276" s="138">
        <v>2002</v>
      </c>
      <c r="G276" s="140">
        <v>44</v>
      </c>
    </row>
    <row r="277" spans="1:7" x14ac:dyDescent="0.35">
      <c r="A277" s="136" t="s">
        <v>681</v>
      </c>
      <c r="B277" s="144" t="s">
        <v>373</v>
      </c>
      <c r="C277" s="137" t="s">
        <v>2557</v>
      </c>
      <c r="D277" s="138">
        <v>52</v>
      </c>
      <c r="E277" s="142" t="s">
        <v>2826</v>
      </c>
      <c r="F277" s="138">
        <v>2002</v>
      </c>
      <c r="G277" s="140">
        <v>44</v>
      </c>
    </row>
    <row r="278" spans="1:7" x14ac:dyDescent="0.35">
      <c r="A278" s="136" t="s">
        <v>867</v>
      </c>
      <c r="B278" s="144" t="s">
        <v>209</v>
      </c>
      <c r="C278" s="137" t="s">
        <v>2558</v>
      </c>
      <c r="D278" s="138" t="s">
        <v>2853</v>
      </c>
      <c r="E278" s="138" t="s">
        <v>2826</v>
      </c>
      <c r="F278" s="138">
        <v>2002</v>
      </c>
      <c r="G278" s="140">
        <v>44</v>
      </c>
    </row>
    <row r="279" spans="1:7" x14ac:dyDescent="0.35">
      <c r="A279" s="136" t="s">
        <v>653</v>
      </c>
      <c r="B279" s="144" t="s">
        <v>404</v>
      </c>
      <c r="C279" s="137" t="s">
        <v>2559</v>
      </c>
      <c r="D279" s="138">
        <v>52</v>
      </c>
      <c r="E279" s="142" t="s">
        <v>2826</v>
      </c>
      <c r="F279" s="138">
        <v>2002</v>
      </c>
      <c r="G279" s="140">
        <v>44</v>
      </c>
    </row>
    <row r="280" spans="1:7" x14ac:dyDescent="0.35">
      <c r="A280" s="136" t="s">
        <v>533</v>
      </c>
      <c r="B280" s="144" t="s">
        <v>373</v>
      </c>
      <c r="C280" s="137" t="s">
        <v>2560</v>
      </c>
      <c r="D280" s="138">
        <v>52</v>
      </c>
      <c r="E280" s="142" t="s">
        <v>2826</v>
      </c>
      <c r="F280" s="138">
        <v>2002</v>
      </c>
      <c r="G280" s="140">
        <v>44</v>
      </c>
    </row>
    <row r="281" spans="1:7" x14ac:dyDescent="0.35">
      <c r="A281" s="136" t="s">
        <v>700</v>
      </c>
      <c r="B281" s="144" t="s">
        <v>1023</v>
      </c>
      <c r="C281" s="137" t="s">
        <v>2561</v>
      </c>
      <c r="D281" s="138">
        <v>52</v>
      </c>
      <c r="E281" s="142" t="s">
        <v>2826</v>
      </c>
      <c r="F281" s="138">
        <v>2002</v>
      </c>
      <c r="G281" s="140">
        <v>44</v>
      </c>
    </row>
    <row r="282" spans="1:7" x14ac:dyDescent="0.35">
      <c r="A282" s="136" t="s">
        <v>784</v>
      </c>
      <c r="B282" s="144" t="s">
        <v>404</v>
      </c>
      <c r="C282" s="137" t="s">
        <v>2562</v>
      </c>
      <c r="D282" s="138">
        <v>52</v>
      </c>
      <c r="E282" s="142" t="s">
        <v>2826</v>
      </c>
      <c r="F282" s="138">
        <v>2002</v>
      </c>
      <c r="G282" s="140">
        <v>44</v>
      </c>
    </row>
    <row r="283" spans="1:7" x14ac:dyDescent="0.35">
      <c r="A283" s="136" t="s">
        <v>821</v>
      </c>
      <c r="B283" s="144" t="s">
        <v>815</v>
      </c>
      <c r="C283" s="137" t="s">
        <v>2563</v>
      </c>
      <c r="D283" s="138">
        <v>52</v>
      </c>
      <c r="E283" s="142" t="s">
        <v>2826</v>
      </c>
      <c r="F283" s="138">
        <v>2002</v>
      </c>
      <c r="G283" s="140">
        <v>44</v>
      </c>
    </row>
    <row r="284" spans="1:7" x14ac:dyDescent="0.35">
      <c r="A284" s="136" t="s">
        <v>661</v>
      </c>
      <c r="B284" s="144" t="s">
        <v>373</v>
      </c>
      <c r="C284" s="137" t="s">
        <v>2564</v>
      </c>
      <c r="D284" s="138">
        <v>52</v>
      </c>
      <c r="E284" s="142" t="s">
        <v>2826</v>
      </c>
      <c r="F284" s="138">
        <v>2002</v>
      </c>
      <c r="G284" s="140">
        <v>44</v>
      </c>
    </row>
    <row r="285" spans="1:7" x14ac:dyDescent="0.35">
      <c r="A285" s="136" t="s">
        <v>539</v>
      </c>
      <c r="B285" s="144" t="s">
        <v>404</v>
      </c>
      <c r="C285" s="137" t="s">
        <v>2565</v>
      </c>
      <c r="D285" s="138">
        <v>52</v>
      </c>
      <c r="E285" s="142" t="s">
        <v>2826</v>
      </c>
      <c r="F285" s="138">
        <v>2002</v>
      </c>
      <c r="G285" s="140">
        <v>44</v>
      </c>
    </row>
    <row r="286" spans="1:7" x14ac:dyDescent="0.35">
      <c r="A286" s="136" t="s">
        <v>812</v>
      </c>
      <c r="B286" s="144" t="s">
        <v>404</v>
      </c>
      <c r="C286" s="137" t="s">
        <v>2566</v>
      </c>
      <c r="D286" s="138">
        <v>52</v>
      </c>
      <c r="E286" s="142" t="s">
        <v>2826</v>
      </c>
      <c r="F286" s="138">
        <v>2002</v>
      </c>
      <c r="G286" s="140">
        <v>44</v>
      </c>
    </row>
    <row r="287" spans="1:7" x14ac:dyDescent="0.35">
      <c r="A287" s="136" t="s">
        <v>764</v>
      </c>
      <c r="B287" s="144" t="s">
        <v>373</v>
      </c>
      <c r="C287" s="137" t="s">
        <v>2567</v>
      </c>
      <c r="D287" s="138">
        <v>52</v>
      </c>
      <c r="E287" s="142" t="s">
        <v>2826</v>
      </c>
      <c r="F287" s="138">
        <v>2002</v>
      </c>
      <c r="G287" s="140">
        <v>44</v>
      </c>
    </row>
    <row r="288" spans="1:7" x14ac:dyDescent="0.35">
      <c r="A288" s="136" t="s">
        <v>841</v>
      </c>
      <c r="B288" s="144" t="s">
        <v>1023</v>
      </c>
      <c r="C288" s="137" t="s">
        <v>2568</v>
      </c>
      <c r="D288" s="138">
        <v>52</v>
      </c>
      <c r="E288" s="142" t="s">
        <v>2826</v>
      </c>
      <c r="F288" s="138">
        <v>2002</v>
      </c>
      <c r="G288" s="140">
        <v>44</v>
      </c>
    </row>
    <row r="289" spans="1:7" x14ac:dyDescent="0.35">
      <c r="A289" s="136" t="s">
        <v>372</v>
      </c>
      <c r="B289" s="144" t="s">
        <v>373</v>
      </c>
      <c r="C289" s="137" t="s">
        <v>2569</v>
      </c>
      <c r="D289" s="138">
        <v>52</v>
      </c>
      <c r="E289" s="142" t="s">
        <v>2826</v>
      </c>
      <c r="F289" s="138">
        <v>2002</v>
      </c>
      <c r="G289" s="140">
        <v>44</v>
      </c>
    </row>
    <row r="290" spans="1:7" x14ac:dyDescent="0.35">
      <c r="A290" s="136" t="s">
        <v>477</v>
      </c>
      <c r="B290" s="144" t="s">
        <v>373</v>
      </c>
      <c r="C290" s="137" t="s">
        <v>2570</v>
      </c>
      <c r="D290" s="138">
        <v>52</v>
      </c>
      <c r="E290" s="142" t="s">
        <v>2826</v>
      </c>
      <c r="F290" s="138">
        <v>2002</v>
      </c>
      <c r="G290" s="140">
        <v>44</v>
      </c>
    </row>
    <row r="291" spans="1:7" x14ac:dyDescent="0.35">
      <c r="A291" s="136" t="s">
        <v>479</v>
      </c>
      <c r="B291" s="144" t="s">
        <v>373</v>
      </c>
      <c r="C291" s="137" t="s">
        <v>2571</v>
      </c>
      <c r="D291" s="138">
        <v>52</v>
      </c>
      <c r="E291" s="142" t="s">
        <v>2826</v>
      </c>
      <c r="F291" s="138">
        <v>2002</v>
      </c>
      <c r="G291" s="140">
        <v>44</v>
      </c>
    </row>
    <row r="292" spans="1:7" x14ac:dyDescent="0.35">
      <c r="A292" s="136" t="s">
        <v>587</v>
      </c>
      <c r="B292" s="144" t="s">
        <v>373</v>
      </c>
      <c r="C292" s="137" t="s">
        <v>2572</v>
      </c>
      <c r="D292" s="138">
        <v>52</v>
      </c>
      <c r="E292" s="142" t="s">
        <v>2826</v>
      </c>
      <c r="F292" s="138">
        <v>2002</v>
      </c>
      <c r="G292" s="140">
        <v>44</v>
      </c>
    </row>
    <row r="293" spans="1:7" x14ac:dyDescent="0.35">
      <c r="A293" s="136" t="s">
        <v>599</v>
      </c>
      <c r="B293" s="144" t="s">
        <v>373</v>
      </c>
      <c r="C293" s="137" t="s">
        <v>2573</v>
      </c>
      <c r="D293" s="138">
        <v>52</v>
      </c>
      <c r="E293" s="142" t="s">
        <v>2826</v>
      </c>
      <c r="F293" s="138">
        <v>2002</v>
      </c>
      <c r="G293" s="140">
        <v>44</v>
      </c>
    </row>
    <row r="294" spans="1:7" x14ac:dyDescent="0.35">
      <c r="A294" s="136" t="s">
        <v>601</v>
      </c>
      <c r="B294" s="144" t="s">
        <v>373</v>
      </c>
      <c r="C294" s="137" t="s">
        <v>2574</v>
      </c>
      <c r="D294" s="138">
        <v>52</v>
      </c>
      <c r="E294" s="142" t="s">
        <v>2826</v>
      </c>
      <c r="F294" s="138">
        <v>2002</v>
      </c>
      <c r="G294" s="140">
        <v>44</v>
      </c>
    </row>
    <row r="295" spans="1:7" x14ac:dyDescent="0.35">
      <c r="A295" s="136" t="s">
        <v>629</v>
      </c>
      <c r="B295" s="144" t="s">
        <v>373</v>
      </c>
      <c r="C295" s="137" t="s">
        <v>2575</v>
      </c>
      <c r="D295" s="138">
        <v>52</v>
      </c>
      <c r="E295" s="142" t="s">
        <v>2826</v>
      </c>
      <c r="F295" s="138">
        <v>2002</v>
      </c>
      <c r="G295" s="140">
        <v>44</v>
      </c>
    </row>
    <row r="296" spans="1:7" x14ac:dyDescent="0.35">
      <c r="A296" s="136" t="s">
        <v>665</v>
      </c>
      <c r="B296" s="144" t="s">
        <v>373</v>
      </c>
      <c r="C296" s="137" t="s">
        <v>2576</v>
      </c>
      <c r="D296" s="138">
        <v>52</v>
      </c>
      <c r="E296" s="142" t="s">
        <v>2826</v>
      </c>
      <c r="F296" s="138">
        <v>2002</v>
      </c>
      <c r="G296" s="140">
        <v>44</v>
      </c>
    </row>
    <row r="297" spans="1:7" x14ac:dyDescent="0.35">
      <c r="A297" s="136" t="s">
        <v>685</v>
      </c>
      <c r="B297" s="144" t="s">
        <v>373</v>
      </c>
      <c r="C297" s="137" t="s">
        <v>2577</v>
      </c>
      <c r="D297" s="138">
        <v>52</v>
      </c>
      <c r="E297" s="142" t="s">
        <v>2826</v>
      </c>
      <c r="F297" s="138">
        <v>2002</v>
      </c>
      <c r="G297" s="140">
        <v>44</v>
      </c>
    </row>
    <row r="298" spans="1:7" x14ac:dyDescent="0.35">
      <c r="A298" s="136" t="s">
        <v>728</v>
      </c>
      <c r="B298" s="144" t="s">
        <v>373</v>
      </c>
      <c r="C298" s="137" t="s">
        <v>2578</v>
      </c>
      <c r="D298" s="138">
        <v>52</v>
      </c>
      <c r="E298" s="142" t="s">
        <v>2826</v>
      </c>
      <c r="F298" s="138">
        <v>2002</v>
      </c>
      <c r="G298" s="140">
        <v>44</v>
      </c>
    </row>
    <row r="299" spans="1:7" x14ac:dyDescent="0.35">
      <c r="A299" s="136" t="s">
        <v>730</v>
      </c>
      <c r="B299" s="144" t="s">
        <v>373</v>
      </c>
      <c r="C299" s="137" t="s">
        <v>2579</v>
      </c>
      <c r="D299" s="138">
        <v>52</v>
      </c>
      <c r="E299" s="142" t="s">
        <v>2826</v>
      </c>
      <c r="F299" s="138">
        <v>2002</v>
      </c>
      <c r="G299" s="140">
        <v>44</v>
      </c>
    </row>
    <row r="300" spans="1:7" x14ac:dyDescent="0.35">
      <c r="A300" s="136" t="s">
        <v>766</v>
      </c>
      <c r="B300" s="144" t="s">
        <v>404</v>
      </c>
      <c r="C300" s="137" t="s">
        <v>2580</v>
      </c>
      <c r="D300" s="138">
        <v>52</v>
      </c>
      <c r="E300" s="142" t="s">
        <v>2826</v>
      </c>
      <c r="F300" s="138">
        <v>2002</v>
      </c>
      <c r="G300" s="140">
        <v>44</v>
      </c>
    </row>
    <row r="301" spans="1:7" x14ac:dyDescent="0.35">
      <c r="A301" s="136" t="s">
        <v>391</v>
      </c>
      <c r="B301" s="144" t="s">
        <v>373</v>
      </c>
      <c r="C301" s="137" t="s">
        <v>2581</v>
      </c>
      <c r="D301" s="138">
        <v>52</v>
      </c>
      <c r="E301" s="142" t="s">
        <v>2826</v>
      </c>
      <c r="F301" s="138">
        <v>2002</v>
      </c>
      <c r="G301" s="140">
        <v>44</v>
      </c>
    </row>
    <row r="302" spans="1:7" x14ac:dyDescent="0.35">
      <c r="A302" s="136" t="s">
        <v>393</v>
      </c>
      <c r="B302" s="144" t="s">
        <v>373</v>
      </c>
      <c r="C302" s="137" t="s">
        <v>2582</v>
      </c>
      <c r="D302" s="138">
        <v>52</v>
      </c>
      <c r="E302" s="142" t="s">
        <v>2826</v>
      </c>
      <c r="F302" s="138">
        <v>2002</v>
      </c>
      <c r="G302" s="140">
        <v>44</v>
      </c>
    </row>
    <row r="303" spans="1:7" x14ac:dyDescent="0.35">
      <c r="A303" s="136" t="s">
        <v>395</v>
      </c>
      <c r="B303" s="144" t="s">
        <v>373</v>
      </c>
      <c r="C303" s="137" t="s">
        <v>2583</v>
      </c>
      <c r="D303" s="138">
        <v>52</v>
      </c>
      <c r="E303" s="142" t="s">
        <v>2826</v>
      </c>
      <c r="F303" s="138">
        <v>2002</v>
      </c>
      <c r="G303" s="140">
        <v>44</v>
      </c>
    </row>
    <row r="304" spans="1:7" x14ac:dyDescent="0.35">
      <c r="A304" s="136" t="s">
        <v>397</v>
      </c>
      <c r="B304" s="144" t="s">
        <v>373</v>
      </c>
      <c r="C304" s="137" t="s">
        <v>2584</v>
      </c>
      <c r="D304" s="138">
        <v>52</v>
      </c>
      <c r="E304" s="142" t="s">
        <v>2826</v>
      </c>
      <c r="F304" s="138">
        <v>2002</v>
      </c>
      <c r="G304" s="140">
        <v>44</v>
      </c>
    </row>
    <row r="305" spans="1:7" x14ac:dyDescent="0.35">
      <c r="A305" s="136" t="s">
        <v>399</v>
      </c>
      <c r="B305" s="144" t="s">
        <v>373</v>
      </c>
      <c r="C305" s="137" t="s">
        <v>2585</v>
      </c>
      <c r="D305" s="138">
        <v>52</v>
      </c>
      <c r="E305" s="142" t="s">
        <v>2826</v>
      </c>
      <c r="F305" s="138">
        <v>2002</v>
      </c>
      <c r="G305" s="140">
        <v>44</v>
      </c>
    </row>
    <row r="306" spans="1:7" x14ac:dyDescent="0.35">
      <c r="A306" s="136" t="s">
        <v>401</v>
      </c>
      <c r="B306" s="144" t="s">
        <v>373</v>
      </c>
      <c r="C306" s="137" t="s">
        <v>2586</v>
      </c>
      <c r="D306" s="138">
        <v>52</v>
      </c>
      <c r="E306" s="142" t="s">
        <v>2826</v>
      </c>
      <c r="F306" s="138">
        <v>2002</v>
      </c>
      <c r="G306" s="140">
        <v>44</v>
      </c>
    </row>
    <row r="307" spans="1:7" x14ac:dyDescent="0.35">
      <c r="A307" s="136" t="s">
        <v>403</v>
      </c>
      <c r="B307" s="144" t="s">
        <v>404</v>
      </c>
      <c r="C307" s="137" t="s">
        <v>2587</v>
      </c>
      <c r="D307" s="138">
        <v>52</v>
      </c>
      <c r="E307" s="142" t="s">
        <v>2826</v>
      </c>
      <c r="F307" s="138">
        <v>2002</v>
      </c>
      <c r="G307" s="140">
        <v>44</v>
      </c>
    </row>
    <row r="308" spans="1:7" x14ac:dyDescent="0.35">
      <c r="A308" s="136" t="s">
        <v>465</v>
      </c>
      <c r="B308" s="144" t="s">
        <v>373</v>
      </c>
      <c r="C308" s="137" t="s">
        <v>2588</v>
      </c>
      <c r="D308" s="138">
        <v>52</v>
      </c>
      <c r="E308" s="142" t="s">
        <v>2826</v>
      </c>
      <c r="F308" s="138">
        <v>2002</v>
      </c>
      <c r="G308" s="140">
        <v>44</v>
      </c>
    </row>
    <row r="309" spans="1:7" x14ac:dyDescent="0.35">
      <c r="A309" s="136" t="s">
        <v>467</v>
      </c>
      <c r="B309" s="144" t="s">
        <v>373</v>
      </c>
      <c r="C309" s="137" t="s">
        <v>2589</v>
      </c>
      <c r="D309" s="138">
        <v>52</v>
      </c>
      <c r="E309" s="142" t="s">
        <v>2826</v>
      </c>
      <c r="F309" s="138">
        <v>2002</v>
      </c>
      <c r="G309" s="140">
        <v>44</v>
      </c>
    </row>
    <row r="310" spans="1:7" x14ac:dyDescent="0.35">
      <c r="A310" s="136" t="s">
        <v>475</v>
      </c>
      <c r="B310" s="144" t="s">
        <v>373</v>
      </c>
      <c r="C310" s="137" t="s">
        <v>2590</v>
      </c>
      <c r="D310" s="138">
        <v>52</v>
      </c>
      <c r="E310" s="142" t="s">
        <v>2826</v>
      </c>
      <c r="F310" s="138">
        <v>2002</v>
      </c>
      <c r="G310" s="140">
        <v>44</v>
      </c>
    </row>
    <row r="311" spans="1:7" x14ac:dyDescent="0.35">
      <c r="A311" s="136" t="s">
        <v>481</v>
      </c>
      <c r="B311" s="144" t="s">
        <v>373</v>
      </c>
      <c r="C311" s="137" t="s">
        <v>2591</v>
      </c>
      <c r="D311" s="138">
        <v>52</v>
      </c>
      <c r="E311" s="142" t="s">
        <v>2826</v>
      </c>
      <c r="F311" s="138">
        <v>2002</v>
      </c>
      <c r="G311" s="140">
        <v>44</v>
      </c>
    </row>
    <row r="312" spans="1:7" x14ac:dyDescent="0.35">
      <c r="A312" s="136" t="s">
        <v>483</v>
      </c>
      <c r="B312" s="144" t="s">
        <v>373</v>
      </c>
      <c r="C312" s="137" t="s">
        <v>2592</v>
      </c>
      <c r="D312" s="138">
        <v>52</v>
      </c>
      <c r="E312" s="142" t="s">
        <v>2826</v>
      </c>
      <c r="F312" s="138">
        <v>2002</v>
      </c>
      <c r="G312" s="140">
        <v>44</v>
      </c>
    </row>
    <row r="313" spans="1:7" x14ac:dyDescent="0.35">
      <c r="A313" s="136" t="s">
        <v>485</v>
      </c>
      <c r="B313" s="144" t="s">
        <v>373</v>
      </c>
      <c r="C313" s="137" t="s">
        <v>2593</v>
      </c>
      <c r="D313" s="138">
        <v>52</v>
      </c>
      <c r="E313" s="142" t="s">
        <v>2826</v>
      </c>
      <c r="F313" s="138">
        <v>2002</v>
      </c>
      <c r="G313" s="140">
        <v>44</v>
      </c>
    </row>
    <row r="314" spans="1:7" x14ac:dyDescent="0.35">
      <c r="A314" s="136" t="s">
        <v>487</v>
      </c>
      <c r="B314" s="144" t="s">
        <v>373</v>
      </c>
      <c r="C314" s="137" t="s">
        <v>2594</v>
      </c>
      <c r="D314" s="138">
        <v>52</v>
      </c>
      <c r="E314" s="142" t="s">
        <v>2826</v>
      </c>
      <c r="F314" s="138">
        <v>2002</v>
      </c>
      <c r="G314" s="140">
        <v>44</v>
      </c>
    </row>
    <row r="315" spans="1:7" x14ac:dyDescent="0.35">
      <c r="A315" s="136" t="s">
        <v>489</v>
      </c>
      <c r="B315" s="144" t="s">
        <v>373</v>
      </c>
      <c r="C315" s="137" t="s">
        <v>2595</v>
      </c>
      <c r="D315" s="138">
        <v>52</v>
      </c>
      <c r="E315" s="142" t="s">
        <v>2826</v>
      </c>
      <c r="F315" s="138">
        <v>2002</v>
      </c>
      <c r="G315" s="140">
        <v>44</v>
      </c>
    </row>
    <row r="316" spans="1:7" x14ac:dyDescent="0.35">
      <c r="A316" s="136" t="s">
        <v>491</v>
      </c>
      <c r="B316" s="144" t="s">
        <v>373</v>
      </c>
      <c r="C316" s="137" t="s">
        <v>2596</v>
      </c>
      <c r="D316" s="138">
        <v>52</v>
      </c>
      <c r="E316" s="142" t="s">
        <v>2826</v>
      </c>
      <c r="F316" s="138">
        <v>2002</v>
      </c>
      <c r="G316" s="140">
        <v>44</v>
      </c>
    </row>
    <row r="317" spans="1:7" x14ac:dyDescent="0.35">
      <c r="A317" s="136" t="s">
        <v>493</v>
      </c>
      <c r="B317" s="144" t="s">
        <v>373</v>
      </c>
      <c r="C317" s="137" t="s">
        <v>2597</v>
      </c>
      <c r="D317" s="138">
        <v>52</v>
      </c>
      <c r="E317" s="142" t="s">
        <v>2826</v>
      </c>
      <c r="F317" s="138">
        <v>2002</v>
      </c>
      <c r="G317" s="140">
        <v>44</v>
      </c>
    </row>
    <row r="318" spans="1:7" x14ac:dyDescent="0.35">
      <c r="A318" s="136" t="s">
        <v>495</v>
      </c>
      <c r="B318" s="144" t="s">
        <v>373</v>
      </c>
      <c r="C318" s="137" t="s">
        <v>2598</v>
      </c>
      <c r="D318" s="138">
        <v>52</v>
      </c>
      <c r="E318" s="142" t="s">
        <v>2826</v>
      </c>
      <c r="F318" s="138">
        <v>2002</v>
      </c>
      <c r="G318" s="140">
        <v>44</v>
      </c>
    </row>
    <row r="319" spans="1:7" x14ac:dyDescent="0.35">
      <c r="A319" s="136" t="s">
        <v>497</v>
      </c>
      <c r="B319" s="144" t="s">
        <v>373</v>
      </c>
      <c r="C319" s="137" t="s">
        <v>2599</v>
      </c>
      <c r="D319" s="138">
        <v>52</v>
      </c>
      <c r="E319" s="142" t="s">
        <v>2826</v>
      </c>
      <c r="F319" s="138">
        <v>2002</v>
      </c>
      <c r="G319" s="140">
        <v>44</v>
      </c>
    </row>
    <row r="320" spans="1:7" x14ac:dyDescent="0.35">
      <c r="A320" s="136" t="s">
        <v>499</v>
      </c>
      <c r="B320" s="144" t="s">
        <v>373</v>
      </c>
      <c r="C320" s="137" t="s">
        <v>2600</v>
      </c>
      <c r="D320" s="138">
        <v>52</v>
      </c>
      <c r="E320" s="142" t="s">
        <v>2826</v>
      </c>
      <c r="F320" s="138">
        <v>2002</v>
      </c>
      <c r="G320" s="140">
        <v>44</v>
      </c>
    </row>
    <row r="321" spans="1:7" x14ac:dyDescent="0.35">
      <c r="A321" s="136" t="s">
        <v>501</v>
      </c>
      <c r="B321" s="144" t="s">
        <v>373</v>
      </c>
      <c r="C321" s="137" t="s">
        <v>2601</v>
      </c>
      <c r="D321" s="138">
        <v>52</v>
      </c>
      <c r="E321" s="142" t="s">
        <v>2826</v>
      </c>
      <c r="F321" s="138">
        <v>2002</v>
      </c>
      <c r="G321" s="140">
        <v>44</v>
      </c>
    </row>
    <row r="322" spans="1:7" x14ac:dyDescent="0.35">
      <c r="A322" s="136" t="s">
        <v>503</v>
      </c>
      <c r="B322" s="144" t="s">
        <v>373</v>
      </c>
      <c r="C322" s="137" t="s">
        <v>2602</v>
      </c>
      <c r="D322" s="138">
        <v>52</v>
      </c>
      <c r="E322" s="142" t="s">
        <v>2826</v>
      </c>
      <c r="F322" s="138">
        <v>2002</v>
      </c>
      <c r="G322" s="140">
        <v>44</v>
      </c>
    </row>
    <row r="323" spans="1:7" x14ac:dyDescent="0.35">
      <c r="A323" s="136" t="s">
        <v>553</v>
      </c>
      <c r="B323" s="144" t="s">
        <v>373</v>
      </c>
      <c r="C323" s="137" t="s">
        <v>2603</v>
      </c>
      <c r="D323" s="138">
        <v>52</v>
      </c>
      <c r="E323" s="142" t="s">
        <v>2826</v>
      </c>
      <c r="F323" s="138">
        <v>2002</v>
      </c>
      <c r="G323" s="140">
        <v>44</v>
      </c>
    </row>
    <row r="324" spans="1:7" x14ac:dyDescent="0.35">
      <c r="A324" s="136" t="s">
        <v>589</v>
      </c>
      <c r="B324" s="144" t="s">
        <v>373</v>
      </c>
      <c r="C324" s="137" t="s">
        <v>2604</v>
      </c>
      <c r="D324" s="138">
        <v>52</v>
      </c>
      <c r="E324" s="142" t="s">
        <v>2826</v>
      </c>
      <c r="F324" s="138">
        <v>2002</v>
      </c>
      <c r="G324" s="140">
        <v>44</v>
      </c>
    </row>
    <row r="325" spans="1:7" x14ac:dyDescent="0.35">
      <c r="A325" s="136" t="s">
        <v>591</v>
      </c>
      <c r="B325" s="144" t="s">
        <v>373</v>
      </c>
      <c r="C325" s="137" t="s">
        <v>2561</v>
      </c>
      <c r="D325" s="138">
        <v>52</v>
      </c>
      <c r="E325" s="142" t="s">
        <v>2826</v>
      </c>
      <c r="F325" s="138">
        <v>2002</v>
      </c>
      <c r="G325" s="140">
        <v>44</v>
      </c>
    </row>
    <row r="326" spans="1:7" x14ac:dyDescent="0.35">
      <c r="A326" s="136" t="s">
        <v>593</v>
      </c>
      <c r="B326" s="144" t="s">
        <v>404</v>
      </c>
      <c r="C326" s="137" t="s">
        <v>2605</v>
      </c>
      <c r="D326" s="138">
        <v>52</v>
      </c>
      <c r="E326" s="142" t="s">
        <v>2826</v>
      </c>
      <c r="F326" s="138">
        <v>2002</v>
      </c>
      <c r="G326" s="140">
        <v>44</v>
      </c>
    </row>
    <row r="327" spans="1:7" x14ac:dyDescent="0.35">
      <c r="A327" s="136" t="s">
        <v>619</v>
      </c>
      <c r="B327" s="144" t="s">
        <v>373</v>
      </c>
      <c r="C327" s="137" t="s">
        <v>2606</v>
      </c>
      <c r="D327" s="138">
        <v>52</v>
      </c>
      <c r="E327" s="142" t="s">
        <v>2826</v>
      </c>
      <c r="F327" s="138">
        <v>2002</v>
      </c>
      <c r="G327" s="140">
        <v>44</v>
      </c>
    </row>
    <row r="328" spans="1:7" x14ac:dyDescent="0.35">
      <c r="A328" s="136" t="s">
        <v>631</v>
      </c>
      <c r="B328" s="144" t="s">
        <v>404</v>
      </c>
      <c r="C328" s="137" t="s">
        <v>2607</v>
      </c>
      <c r="D328" s="138">
        <v>52</v>
      </c>
      <c r="E328" s="142" t="s">
        <v>2826</v>
      </c>
      <c r="F328" s="138">
        <v>2002</v>
      </c>
      <c r="G328" s="140">
        <v>44</v>
      </c>
    </row>
    <row r="329" spans="1:7" x14ac:dyDescent="0.35">
      <c r="A329" s="136" t="s">
        <v>667</v>
      </c>
      <c r="B329" s="144" t="s">
        <v>404</v>
      </c>
      <c r="C329" s="137" t="s">
        <v>2608</v>
      </c>
      <c r="D329" s="138">
        <v>52</v>
      </c>
      <c r="E329" s="142" t="s">
        <v>2826</v>
      </c>
      <c r="F329" s="138">
        <v>2002</v>
      </c>
      <c r="G329" s="140">
        <v>44</v>
      </c>
    </row>
    <row r="330" spans="1:7" x14ac:dyDescent="0.35">
      <c r="A330" s="136" t="s">
        <v>714</v>
      </c>
      <c r="B330" s="144" t="s">
        <v>373</v>
      </c>
      <c r="C330" s="137" t="s">
        <v>2609</v>
      </c>
      <c r="D330" s="138">
        <v>52</v>
      </c>
      <c r="E330" s="142" t="s">
        <v>2826</v>
      </c>
      <c r="F330" s="138">
        <v>2002</v>
      </c>
      <c r="G330" s="140">
        <v>44</v>
      </c>
    </row>
    <row r="331" spans="1:7" x14ac:dyDescent="0.35">
      <c r="A331" s="136" t="s">
        <v>718</v>
      </c>
      <c r="B331" s="144" t="s">
        <v>404</v>
      </c>
      <c r="C331" s="137" t="s">
        <v>2610</v>
      </c>
      <c r="D331" s="138">
        <v>52</v>
      </c>
      <c r="E331" s="142" t="s">
        <v>2826</v>
      </c>
      <c r="F331" s="138">
        <v>2002</v>
      </c>
      <c r="G331" s="140">
        <v>44</v>
      </c>
    </row>
    <row r="332" spans="1:7" x14ac:dyDescent="0.35">
      <c r="A332" s="136" t="s">
        <v>724</v>
      </c>
      <c r="B332" s="144" t="s">
        <v>373</v>
      </c>
      <c r="C332" s="137" t="s">
        <v>2611</v>
      </c>
      <c r="D332" s="138">
        <v>52</v>
      </c>
      <c r="E332" s="142" t="s">
        <v>2826</v>
      </c>
      <c r="F332" s="138">
        <v>2002</v>
      </c>
      <c r="G332" s="140">
        <v>44</v>
      </c>
    </row>
    <row r="333" spans="1:7" x14ac:dyDescent="0.35">
      <c r="A333" s="136" t="s">
        <v>726</v>
      </c>
      <c r="B333" s="144" t="s">
        <v>373</v>
      </c>
      <c r="C333" s="137" t="s">
        <v>2612</v>
      </c>
      <c r="D333" s="138">
        <v>52</v>
      </c>
      <c r="E333" s="142" t="s">
        <v>2826</v>
      </c>
      <c r="F333" s="138">
        <v>2002</v>
      </c>
      <c r="G333" s="140">
        <v>44</v>
      </c>
    </row>
    <row r="334" spans="1:7" x14ac:dyDescent="0.35">
      <c r="A334" s="136" t="s">
        <v>732</v>
      </c>
      <c r="B334" s="144" t="s">
        <v>373</v>
      </c>
      <c r="C334" s="137" t="s">
        <v>2613</v>
      </c>
      <c r="D334" s="138">
        <v>52</v>
      </c>
      <c r="E334" s="142" t="s">
        <v>2826</v>
      </c>
      <c r="F334" s="138">
        <v>2002</v>
      </c>
      <c r="G334" s="140">
        <v>44</v>
      </c>
    </row>
    <row r="335" spans="1:7" x14ac:dyDescent="0.35">
      <c r="A335" s="136" t="s">
        <v>837</v>
      </c>
      <c r="B335" s="144" t="s">
        <v>815</v>
      </c>
      <c r="C335" s="137" t="s">
        <v>2614</v>
      </c>
      <c r="D335" s="138">
        <v>52</v>
      </c>
      <c r="E335" s="142" t="s">
        <v>2826</v>
      </c>
      <c r="F335" s="138">
        <v>2002</v>
      </c>
      <c r="G335" s="140">
        <v>44</v>
      </c>
    </row>
    <row r="336" spans="1:7" x14ac:dyDescent="0.35">
      <c r="A336" s="136" t="s">
        <v>375</v>
      </c>
      <c r="B336" s="144" t="s">
        <v>373</v>
      </c>
      <c r="C336" s="137" t="s">
        <v>2615</v>
      </c>
      <c r="D336" s="138">
        <v>52</v>
      </c>
      <c r="E336" s="142" t="s">
        <v>2826</v>
      </c>
      <c r="F336" s="138">
        <v>2002</v>
      </c>
      <c r="G336" s="140">
        <v>44</v>
      </c>
    </row>
    <row r="337" spans="1:7" x14ac:dyDescent="0.35">
      <c r="A337" s="136" t="s">
        <v>377</v>
      </c>
      <c r="B337" s="144" t="s">
        <v>373</v>
      </c>
      <c r="C337" s="137" t="s">
        <v>2616</v>
      </c>
      <c r="D337" s="138">
        <v>52</v>
      </c>
      <c r="E337" s="142" t="s">
        <v>2826</v>
      </c>
      <c r="F337" s="138">
        <v>2002</v>
      </c>
      <c r="G337" s="140">
        <v>44</v>
      </c>
    </row>
    <row r="338" spans="1:7" x14ac:dyDescent="0.35">
      <c r="A338" s="136" t="s">
        <v>379</v>
      </c>
      <c r="B338" s="144" t="s">
        <v>373</v>
      </c>
      <c r="C338" s="137" t="s">
        <v>2617</v>
      </c>
      <c r="D338" s="138">
        <v>52</v>
      </c>
      <c r="E338" s="142" t="s">
        <v>2826</v>
      </c>
      <c r="F338" s="138">
        <v>2002</v>
      </c>
      <c r="G338" s="140">
        <v>44</v>
      </c>
    </row>
    <row r="339" spans="1:7" x14ac:dyDescent="0.35">
      <c r="A339" s="136" t="s">
        <v>381</v>
      </c>
      <c r="B339" s="144" t="s">
        <v>373</v>
      </c>
      <c r="C339" s="137" t="s">
        <v>2618</v>
      </c>
      <c r="D339" s="138">
        <v>52</v>
      </c>
      <c r="E339" s="142" t="s">
        <v>2826</v>
      </c>
      <c r="F339" s="138">
        <v>2002</v>
      </c>
      <c r="G339" s="140">
        <v>44</v>
      </c>
    </row>
    <row r="340" spans="1:7" x14ac:dyDescent="0.35">
      <c r="A340" s="136" t="s">
        <v>383</v>
      </c>
      <c r="B340" s="144" t="s">
        <v>373</v>
      </c>
      <c r="C340" s="137" t="s">
        <v>2619</v>
      </c>
      <c r="D340" s="138">
        <v>52</v>
      </c>
      <c r="E340" s="142" t="s">
        <v>2826</v>
      </c>
      <c r="F340" s="138">
        <v>2002</v>
      </c>
      <c r="G340" s="140">
        <v>44</v>
      </c>
    </row>
    <row r="341" spans="1:7" x14ac:dyDescent="0.35">
      <c r="A341" s="136" t="s">
        <v>385</v>
      </c>
      <c r="B341" s="144" t="s">
        <v>373</v>
      </c>
      <c r="C341" s="137" t="s">
        <v>2620</v>
      </c>
      <c r="D341" s="138">
        <v>52</v>
      </c>
      <c r="E341" s="142" t="s">
        <v>2826</v>
      </c>
      <c r="F341" s="138">
        <v>2002</v>
      </c>
      <c r="G341" s="140">
        <v>44</v>
      </c>
    </row>
    <row r="342" spans="1:7" x14ac:dyDescent="0.35">
      <c r="A342" s="136" t="s">
        <v>387</v>
      </c>
      <c r="B342" s="144" t="s">
        <v>373</v>
      </c>
      <c r="C342" s="137" t="s">
        <v>2621</v>
      </c>
      <c r="D342" s="138">
        <v>52</v>
      </c>
      <c r="E342" s="142" t="s">
        <v>2826</v>
      </c>
      <c r="F342" s="138">
        <v>2002</v>
      </c>
      <c r="G342" s="140">
        <v>44</v>
      </c>
    </row>
    <row r="343" spans="1:7" x14ac:dyDescent="0.35">
      <c r="A343" s="136" t="s">
        <v>389</v>
      </c>
      <c r="B343" s="144" t="s">
        <v>373</v>
      </c>
      <c r="C343" s="137" t="s">
        <v>2622</v>
      </c>
      <c r="D343" s="138">
        <v>52</v>
      </c>
      <c r="E343" s="142" t="s">
        <v>2826</v>
      </c>
      <c r="F343" s="138">
        <v>2002</v>
      </c>
      <c r="G343" s="140">
        <v>44</v>
      </c>
    </row>
    <row r="344" spans="1:7" x14ac:dyDescent="0.35">
      <c r="A344" s="136" t="s">
        <v>406</v>
      </c>
      <c r="B344" s="144" t="s">
        <v>404</v>
      </c>
      <c r="C344" s="137" t="s">
        <v>2623</v>
      </c>
      <c r="D344" s="138">
        <v>52</v>
      </c>
      <c r="E344" s="142" t="s">
        <v>2826</v>
      </c>
      <c r="F344" s="138">
        <v>2002</v>
      </c>
      <c r="G344" s="140">
        <v>44</v>
      </c>
    </row>
    <row r="345" spans="1:7" x14ac:dyDescent="0.35">
      <c r="A345" s="136" t="s">
        <v>408</v>
      </c>
      <c r="B345" s="144" t="s">
        <v>404</v>
      </c>
      <c r="C345" s="137" t="s">
        <v>2624</v>
      </c>
      <c r="D345" s="138">
        <v>52</v>
      </c>
      <c r="E345" s="142" t="s">
        <v>2826</v>
      </c>
      <c r="F345" s="138">
        <v>2002</v>
      </c>
      <c r="G345" s="140">
        <v>44</v>
      </c>
    </row>
    <row r="346" spans="1:7" x14ac:dyDescent="0.35">
      <c r="A346" s="136" t="s">
        <v>410</v>
      </c>
      <c r="B346" s="144" t="s">
        <v>404</v>
      </c>
      <c r="C346" s="137" t="s">
        <v>2625</v>
      </c>
      <c r="D346" s="138">
        <v>52</v>
      </c>
      <c r="E346" s="142" t="s">
        <v>2826</v>
      </c>
      <c r="F346" s="138">
        <v>2002</v>
      </c>
      <c r="G346" s="140">
        <v>44</v>
      </c>
    </row>
    <row r="347" spans="1:7" x14ac:dyDescent="0.35">
      <c r="A347" s="136" t="s">
        <v>412</v>
      </c>
      <c r="B347" s="144" t="s">
        <v>404</v>
      </c>
      <c r="C347" s="137" t="s">
        <v>2626</v>
      </c>
      <c r="D347" s="138">
        <v>52</v>
      </c>
      <c r="E347" s="142" t="s">
        <v>2826</v>
      </c>
      <c r="F347" s="138">
        <v>2002</v>
      </c>
      <c r="G347" s="140">
        <v>44</v>
      </c>
    </row>
    <row r="348" spans="1:7" x14ac:dyDescent="0.35">
      <c r="A348" s="136" t="s">
        <v>414</v>
      </c>
      <c r="B348" s="144" t="s">
        <v>404</v>
      </c>
      <c r="C348" s="137" t="s">
        <v>2627</v>
      </c>
      <c r="D348" s="138">
        <v>52</v>
      </c>
      <c r="E348" s="142" t="s">
        <v>2826</v>
      </c>
      <c r="F348" s="138">
        <v>2002</v>
      </c>
      <c r="G348" s="140">
        <v>44</v>
      </c>
    </row>
    <row r="349" spans="1:7" x14ac:dyDescent="0.35">
      <c r="A349" s="136" t="s">
        <v>416</v>
      </c>
      <c r="B349" s="144" t="s">
        <v>404</v>
      </c>
      <c r="C349" s="137" t="s">
        <v>2628</v>
      </c>
      <c r="D349" s="138">
        <v>52</v>
      </c>
      <c r="E349" s="142" t="s">
        <v>2826</v>
      </c>
      <c r="F349" s="138">
        <v>2002</v>
      </c>
      <c r="G349" s="140">
        <v>44</v>
      </c>
    </row>
    <row r="350" spans="1:7" x14ac:dyDescent="0.35">
      <c r="A350" s="136" t="s">
        <v>418</v>
      </c>
      <c r="B350" s="144" t="s">
        <v>404</v>
      </c>
      <c r="C350" s="137" t="s">
        <v>2629</v>
      </c>
      <c r="D350" s="138">
        <v>52</v>
      </c>
      <c r="E350" s="142" t="s">
        <v>2826</v>
      </c>
      <c r="F350" s="138">
        <v>2002</v>
      </c>
      <c r="G350" s="140">
        <v>44</v>
      </c>
    </row>
    <row r="351" spans="1:7" x14ac:dyDescent="0.35">
      <c r="A351" s="136" t="s">
        <v>420</v>
      </c>
      <c r="B351" s="144" t="s">
        <v>404</v>
      </c>
      <c r="C351" s="137" t="s">
        <v>2630</v>
      </c>
      <c r="D351" s="138">
        <v>52</v>
      </c>
      <c r="E351" s="142" t="s">
        <v>2826</v>
      </c>
      <c r="F351" s="138">
        <v>2002</v>
      </c>
      <c r="G351" s="140">
        <v>44</v>
      </c>
    </row>
    <row r="352" spans="1:7" x14ac:dyDescent="0.35">
      <c r="A352" s="136" t="s">
        <v>422</v>
      </c>
      <c r="B352" s="144" t="s">
        <v>404</v>
      </c>
      <c r="C352" s="137" t="s">
        <v>2631</v>
      </c>
      <c r="D352" s="138">
        <v>52</v>
      </c>
      <c r="E352" s="142" t="s">
        <v>2826</v>
      </c>
      <c r="F352" s="138">
        <v>2002</v>
      </c>
      <c r="G352" s="140">
        <v>44</v>
      </c>
    </row>
    <row r="353" spans="1:7" x14ac:dyDescent="0.35">
      <c r="A353" s="136" t="s">
        <v>424</v>
      </c>
      <c r="B353" s="144" t="s">
        <v>404</v>
      </c>
      <c r="C353" s="137" t="s">
        <v>2632</v>
      </c>
      <c r="D353" s="138">
        <v>52</v>
      </c>
      <c r="E353" s="142" t="s">
        <v>2826</v>
      </c>
      <c r="F353" s="138">
        <v>2002</v>
      </c>
      <c r="G353" s="140">
        <v>44</v>
      </c>
    </row>
    <row r="354" spans="1:7" x14ac:dyDescent="0.35">
      <c r="A354" s="136" t="s">
        <v>426</v>
      </c>
      <c r="B354" s="144" t="s">
        <v>404</v>
      </c>
      <c r="C354" s="137" t="s">
        <v>2633</v>
      </c>
      <c r="D354" s="138">
        <v>52</v>
      </c>
      <c r="E354" s="142" t="s">
        <v>2826</v>
      </c>
      <c r="F354" s="138">
        <v>2002</v>
      </c>
      <c r="G354" s="140">
        <v>44</v>
      </c>
    </row>
    <row r="355" spans="1:7" x14ac:dyDescent="0.35">
      <c r="A355" s="136" t="s">
        <v>428</v>
      </c>
      <c r="B355" s="144" t="s">
        <v>404</v>
      </c>
      <c r="C355" s="137" t="s">
        <v>2634</v>
      </c>
      <c r="D355" s="138">
        <v>52</v>
      </c>
      <c r="E355" s="142" t="s">
        <v>2826</v>
      </c>
      <c r="F355" s="138">
        <v>2002</v>
      </c>
      <c r="G355" s="140">
        <v>44</v>
      </c>
    </row>
    <row r="356" spans="1:7" x14ac:dyDescent="0.35">
      <c r="A356" s="136" t="s">
        <v>430</v>
      </c>
      <c r="B356" s="144" t="s">
        <v>404</v>
      </c>
      <c r="C356" s="137" t="s">
        <v>2635</v>
      </c>
      <c r="D356" s="138">
        <v>52</v>
      </c>
      <c r="E356" s="142" t="s">
        <v>2826</v>
      </c>
      <c r="F356" s="138">
        <v>2002</v>
      </c>
      <c r="G356" s="140">
        <v>44</v>
      </c>
    </row>
    <row r="357" spans="1:7" x14ac:dyDescent="0.35">
      <c r="A357" s="136" t="s">
        <v>432</v>
      </c>
      <c r="B357" s="144" t="s">
        <v>404</v>
      </c>
      <c r="C357" s="137" t="s">
        <v>2636</v>
      </c>
      <c r="D357" s="138">
        <v>52</v>
      </c>
      <c r="E357" s="142" t="s">
        <v>2826</v>
      </c>
      <c r="F357" s="138">
        <v>2002</v>
      </c>
      <c r="G357" s="140">
        <v>44</v>
      </c>
    </row>
    <row r="358" spans="1:7" x14ac:dyDescent="0.35">
      <c r="A358" s="136" t="s">
        <v>434</v>
      </c>
      <c r="B358" s="144" t="s">
        <v>404</v>
      </c>
      <c r="C358" s="137" t="s">
        <v>2637</v>
      </c>
      <c r="D358" s="138">
        <v>52</v>
      </c>
      <c r="E358" s="142" t="s">
        <v>2826</v>
      </c>
      <c r="F358" s="138">
        <v>2002</v>
      </c>
      <c r="G358" s="140">
        <v>44</v>
      </c>
    </row>
    <row r="359" spans="1:7" x14ac:dyDescent="0.35">
      <c r="A359" s="136" t="s">
        <v>436</v>
      </c>
      <c r="B359" s="144" t="s">
        <v>404</v>
      </c>
      <c r="C359" s="137" t="s">
        <v>2638</v>
      </c>
      <c r="D359" s="138">
        <v>52</v>
      </c>
      <c r="E359" s="142" t="s">
        <v>2826</v>
      </c>
      <c r="F359" s="138">
        <v>2002</v>
      </c>
      <c r="G359" s="140">
        <v>44</v>
      </c>
    </row>
    <row r="360" spans="1:7" x14ac:dyDescent="0.35">
      <c r="A360" s="136" t="s">
        <v>438</v>
      </c>
      <c r="B360" s="144" t="s">
        <v>404</v>
      </c>
      <c r="C360" s="137" t="s">
        <v>2639</v>
      </c>
      <c r="D360" s="138">
        <v>52</v>
      </c>
      <c r="E360" s="142" t="s">
        <v>2826</v>
      </c>
      <c r="F360" s="138">
        <v>2002</v>
      </c>
      <c r="G360" s="140">
        <v>44</v>
      </c>
    </row>
    <row r="361" spans="1:7" x14ac:dyDescent="0.35">
      <c r="A361" s="136" t="s">
        <v>440</v>
      </c>
      <c r="B361" s="144" t="s">
        <v>404</v>
      </c>
      <c r="C361" s="137" t="s">
        <v>2640</v>
      </c>
      <c r="D361" s="138">
        <v>52</v>
      </c>
      <c r="E361" s="142" t="s">
        <v>2826</v>
      </c>
      <c r="F361" s="138">
        <v>2002</v>
      </c>
      <c r="G361" s="140">
        <v>44</v>
      </c>
    </row>
    <row r="362" spans="1:7" x14ac:dyDescent="0.35">
      <c r="A362" s="136" t="s">
        <v>442</v>
      </c>
      <c r="B362" s="144" t="s">
        <v>404</v>
      </c>
      <c r="C362" s="137" t="s">
        <v>2641</v>
      </c>
      <c r="D362" s="138">
        <v>52</v>
      </c>
      <c r="E362" s="142" t="s">
        <v>2826</v>
      </c>
      <c r="F362" s="138">
        <v>2002</v>
      </c>
      <c r="G362" s="140">
        <v>44</v>
      </c>
    </row>
    <row r="363" spans="1:7" x14ac:dyDescent="0.35">
      <c r="A363" s="136" t="s">
        <v>444</v>
      </c>
      <c r="B363" s="144" t="s">
        <v>404</v>
      </c>
      <c r="C363" s="137" t="s">
        <v>2642</v>
      </c>
      <c r="D363" s="138">
        <v>52</v>
      </c>
      <c r="E363" s="142" t="s">
        <v>2826</v>
      </c>
      <c r="F363" s="138">
        <v>2002</v>
      </c>
      <c r="G363" s="140">
        <v>44</v>
      </c>
    </row>
    <row r="364" spans="1:7" x14ac:dyDescent="0.35">
      <c r="A364" s="136" t="s">
        <v>446</v>
      </c>
      <c r="B364" s="144" t="s">
        <v>404</v>
      </c>
      <c r="C364" s="137" t="s">
        <v>2643</v>
      </c>
      <c r="D364" s="138">
        <v>52</v>
      </c>
      <c r="E364" s="142" t="s">
        <v>2826</v>
      </c>
      <c r="F364" s="138">
        <v>2002</v>
      </c>
      <c r="G364" s="140">
        <v>44</v>
      </c>
    </row>
    <row r="365" spans="1:7" x14ac:dyDescent="0.35">
      <c r="A365" s="136" t="s">
        <v>448</v>
      </c>
      <c r="B365" s="144" t="s">
        <v>404</v>
      </c>
      <c r="C365" s="137" t="s">
        <v>2644</v>
      </c>
      <c r="D365" s="138">
        <v>52</v>
      </c>
      <c r="E365" s="142" t="s">
        <v>2826</v>
      </c>
      <c r="F365" s="138">
        <v>2002</v>
      </c>
      <c r="G365" s="140">
        <v>44</v>
      </c>
    </row>
    <row r="366" spans="1:7" x14ac:dyDescent="0.35">
      <c r="A366" s="136" t="s">
        <v>453</v>
      </c>
      <c r="B366" s="144" t="s">
        <v>373</v>
      </c>
      <c r="C366" s="137" t="s">
        <v>2645</v>
      </c>
      <c r="D366" s="138">
        <v>52</v>
      </c>
      <c r="E366" s="142" t="s">
        <v>2826</v>
      </c>
      <c r="F366" s="138">
        <v>2002</v>
      </c>
      <c r="G366" s="140">
        <v>44</v>
      </c>
    </row>
    <row r="367" spans="1:7" x14ac:dyDescent="0.35">
      <c r="A367" s="136" t="s">
        <v>455</v>
      </c>
      <c r="B367" s="144" t="s">
        <v>373</v>
      </c>
      <c r="C367" s="137" t="s">
        <v>2646</v>
      </c>
      <c r="D367" s="138">
        <v>52</v>
      </c>
      <c r="E367" s="142" t="s">
        <v>2826</v>
      </c>
      <c r="F367" s="138">
        <v>2002</v>
      </c>
      <c r="G367" s="140">
        <v>44</v>
      </c>
    </row>
    <row r="368" spans="1:7" x14ac:dyDescent="0.35">
      <c r="A368" s="136" t="s">
        <v>457</v>
      </c>
      <c r="B368" s="144" t="s">
        <v>373</v>
      </c>
      <c r="C368" s="137" t="s">
        <v>2646</v>
      </c>
      <c r="D368" s="138">
        <v>52</v>
      </c>
      <c r="E368" s="142" t="s">
        <v>2826</v>
      </c>
      <c r="F368" s="138">
        <v>2002</v>
      </c>
      <c r="G368" s="140">
        <v>44</v>
      </c>
    </row>
    <row r="369" spans="1:7" x14ac:dyDescent="0.35">
      <c r="A369" s="136" t="s">
        <v>459</v>
      </c>
      <c r="B369" s="144" t="s">
        <v>373</v>
      </c>
      <c r="C369" s="137" t="s">
        <v>2647</v>
      </c>
      <c r="D369" s="138">
        <v>52</v>
      </c>
      <c r="E369" s="142" t="s">
        <v>2826</v>
      </c>
      <c r="F369" s="138">
        <v>2002</v>
      </c>
      <c r="G369" s="140">
        <v>44</v>
      </c>
    </row>
    <row r="370" spans="1:7" x14ac:dyDescent="0.35">
      <c r="A370" s="136" t="s">
        <v>461</v>
      </c>
      <c r="B370" s="144" t="s">
        <v>373</v>
      </c>
      <c r="C370" s="137" t="s">
        <v>2648</v>
      </c>
      <c r="D370" s="138">
        <v>52</v>
      </c>
      <c r="E370" s="142" t="s">
        <v>2826</v>
      </c>
      <c r="F370" s="138">
        <v>2002</v>
      </c>
      <c r="G370" s="140">
        <v>44</v>
      </c>
    </row>
    <row r="371" spans="1:7" x14ac:dyDescent="0.35">
      <c r="A371" s="136" t="s">
        <v>463</v>
      </c>
      <c r="B371" s="144" t="s">
        <v>373</v>
      </c>
      <c r="C371" s="137" t="s">
        <v>2649</v>
      </c>
      <c r="D371" s="138">
        <v>52</v>
      </c>
      <c r="E371" s="142" t="s">
        <v>2826</v>
      </c>
      <c r="F371" s="138">
        <v>2002</v>
      </c>
      <c r="G371" s="140">
        <v>44</v>
      </c>
    </row>
    <row r="372" spans="1:7" x14ac:dyDescent="0.35">
      <c r="A372" s="136" t="s">
        <v>505</v>
      </c>
      <c r="B372" s="144" t="s">
        <v>373</v>
      </c>
      <c r="C372" s="137" t="s">
        <v>2650</v>
      </c>
      <c r="D372" s="138">
        <v>52</v>
      </c>
      <c r="E372" s="142" t="s">
        <v>2826</v>
      </c>
      <c r="F372" s="138">
        <v>2002</v>
      </c>
      <c r="G372" s="140">
        <v>44</v>
      </c>
    </row>
    <row r="373" spans="1:7" x14ac:dyDescent="0.35">
      <c r="A373" s="136" t="s">
        <v>507</v>
      </c>
      <c r="B373" s="144" t="s">
        <v>373</v>
      </c>
      <c r="C373" s="137" t="s">
        <v>2651</v>
      </c>
      <c r="D373" s="138">
        <v>52</v>
      </c>
      <c r="E373" s="142" t="s">
        <v>2826</v>
      </c>
      <c r="F373" s="138">
        <v>2002</v>
      </c>
      <c r="G373" s="140">
        <v>44</v>
      </c>
    </row>
    <row r="374" spans="1:7" x14ac:dyDescent="0.35">
      <c r="A374" s="136" t="s">
        <v>509</v>
      </c>
      <c r="B374" s="144" t="s">
        <v>373</v>
      </c>
      <c r="C374" s="137" t="s">
        <v>2652</v>
      </c>
      <c r="D374" s="138">
        <v>52</v>
      </c>
      <c r="E374" s="142" t="s">
        <v>2826</v>
      </c>
      <c r="F374" s="138">
        <v>2002</v>
      </c>
      <c r="G374" s="140">
        <v>44</v>
      </c>
    </row>
    <row r="375" spans="1:7" x14ac:dyDescent="0.35">
      <c r="A375" s="136" t="s">
        <v>511</v>
      </c>
      <c r="B375" s="144" t="s">
        <v>373</v>
      </c>
      <c r="C375" s="137" t="s">
        <v>2653</v>
      </c>
      <c r="D375" s="138">
        <v>52</v>
      </c>
      <c r="E375" s="142" t="s">
        <v>2826</v>
      </c>
      <c r="F375" s="138">
        <v>2002</v>
      </c>
      <c r="G375" s="140">
        <v>44</v>
      </c>
    </row>
    <row r="376" spans="1:7" x14ac:dyDescent="0.35">
      <c r="A376" s="136" t="s">
        <v>513</v>
      </c>
      <c r="B376" s="144" t="s">
        <v>373</v>
      </c>
      <c r="C376" s="137" t="s">
        <v>2654</v>
      </c>
      <c r="D376" s="138">
        <v>52</v>
      </c>
      <c r="E376" s="142" t="s">
        <v>2826</v>
      </c>
      <c r="F376" s="138">
        <v>2002</v>
      </c>
      <c r="G376" s="140">
        <v>44</v>
      </c>
    </row>
    <row r="377" spans="1:7" x14ac:dyDescent="0.35">
      <c r="A377" s="136" t="s">
        <v>515</v>
      </c>
      <c r="B377" s="144" t="s">
        <v>373</v>
      </c>
      <c r="C377" s="137" t="s">
        <v>2655</v>
      </c>
      <c r="D377" s="138">
        <v>52</v>
      </c>
      <c r="E377" s="142" t="s">
        <v>2826</v>
      </c>
      <c r="F377" s="138">
        <v>2002</v>
      </c>
      <c r="G377" s="140">
        <v>44</v>
      </c>
    </row>
    <row r="378" spans="1:7" x14ac:dyDescent="0.35">
      <c r="A378" s="136" t="s">
        <v>517</v>
      </c>
      <c r="B378" s="144" t="s">
        <v>404</v>
      </c>
      <c r="C378" s="137" t="s">
        <v>2656</v>
      </c>
      <c r="D378" s="138">
        <v>52</v>
      </c>
      <c r="E378" s="142" t="s">
        <v>2826</v>
      </c>
      <c r="F378" s="138">
        <v>2002</v>
      </c>
      <c r="G378" s="140">
        <v>44</v>
      </c>
    </row>
    <row r="379" spans="1:7" x14ac:dyDescent="0.35">
      <c r="A379" s="136" t="s">
        <v>527</v>
      </c>
      <c r="B379" s="144" t="s">
        <v>404</v>
      </c>
      <c r="C379" s="137" t="s">
        <v>2657</v>
      </c>
      <c r="D379" s="138">
        <v>52</v>
      </c>
      <c r="E379" s="142" t="s">
        <v>2826</v>
      </c>
      <c r="F379" s="138">
        <v>2002</v>
      </c>
      <c r="G379" s="140">
        <v>44</v>
      </c>
    </row>
    <row r="380" spans="1:7" x14ac:dyDescent="0.35">
      <c r="A380" s="136" t="s">
        <v>535</v>
      </c>
      <c r="B380" s="144" t="s">
        <v>373</v>
      </c>
      <c r="C380" s="137" t="s">
        <v>2658</v>
      </c>
      <c r="D380" s="138">
        <v>52</v>
      </c>
      <c r="E380" s="142" t="s">
        <v>2826</v>
      </c>
      <c r="F380" s="138">
        <v>2002</v>
      </c>
      <c r="G380" s="140">
        <v>44</v>
      </c>
    </row>
    <row r="381" spans="1:7" x14ac:dyDescent="0.35">
      <c r="A381" s="136" t="s">
        <v>541</v>
      </c>
      <c r="B381" s="144" t="s">
        <v>404</v>
      </c>
      <c r="C381" s="137" t="s">
        <v>2659</v>
      </c>
      <c r="D381" s="138">
        <v>52</v>
      </c>
      <c r="E381" s="142" t="s">
        <v>2826</v>
      </c>
      <c r="F381" s="138">
        <v>2002</v>
      </c>
      <c r="G381" s="140">
        <v>44</v>
      </c>
    </row>
    <row r="382" spans="1:7" x14ac:dyDescent="0.35">
      <c r="A382" s="136" t="s">
        <v>543</v>
      </c>
      <c r="B382" s="144" t="s">
        <v>404</v>
      </c>
      <c r="C382" s="137" t="s">
        <v>2660</v>
      </c>
      <c r="D382" s="138">
        <v>52</v>
      </c>
      <c r="E382" s="142" t="s">
        <v>2826</v>
      </c>
      <c r="F382" s="138">
        <v>2002</v>
      </c>
      <c r="G382" s="140">
        <v>44</v>
      </c>
    </row>
    <row r="383" spans="1:7" x14ac:dyDescent="0.35">
      <c r="A383" s="136" t="s">
        <v>545</v>
      </c>
      <c r="B383" s="144" t="s">
        <v>404</v>
      </c>
      <c r="C383" s="137" t="s">
        <v>2661</v>
      </c>
      <c r="D383" s="138">
        <v>52</v>
      </c>
      <c r="E383" s="142" t="s">
        <v>2826</v>
      </c>
      <c r="F383" s="138">
        <v>2002</v>
      </c>
      <c r="G383" s="140">
        <v>44</v>
      </c>
    </row>
    <row r="384" spans="1:7" x14ac:dyDescent="0.35">
      <c r="A384" s="136" t="s">
        <v>547</v>
      </c>
      <c r="B384" s="144" t="s">
        <v>404</v>
      </c>
      <c r="C384" s="137" t="s">
        <v>2662</v>
      </c>
      <c r="D384" s="138">
        <v>52</v>
      </c>
      <c r="E384" s="142" t="s">
        <v>2826</v>
      </c>
      <c r="F384" s="138">
        <v>2002</v>
      </c>
      <c r="G384" s="140">
        <v>44</v>
      </c>
    </row>
    <row r="385" spans="1:7" x14ac:dyDescent="0.35">
      <c r="A385" s="136" t="s">
        <v>549</v>
      </c>
      <c r="B385" s="144" t="s">
        <v>404</v>
      </c>
      <c r="C385" s="137" t="s">
        <v>2663</v>
      </c>
      <c r="D385" s="138">
        <v>52</v>
      </c>
      <c r="E385" s="142" t="s">
        <v>2826</v>
      </c>
      <c r="F385" s="138">
        <v>2002</v>
      </c>
      <c r="G385" s="140">
        <v>44</v>
      </c>
    </row>
    <row r="386" spans="1:7" x14ac:dyDescent="0.35">
      <c r="A386" s="136" t="s">
        <v>551</v>
      </c>
      <c r="B386" s="144" t="s">
        <v>373</v>
      </c>
      <c r="C386" s="137" t="s">
        <v>2664</v>
      </c>
      <c r="D386" s="138">
        <v>52</v>
      </c>
      <c r="E386" s="142" t="s">
        <v>2826</v>
      </c>
      <c r="F386" s="138">
        <v>2002</v>
      </c>
      <c r="G386" s="140">
        <v>44</v>
      </c>
    </row>
    <row r="387" spans="1:7" x14ac:dyDescent="0.35">
      <c r="A387" s="136" t="s">
        <v>555</v>
      </c>
      <c r="B387" s="144" t="s">
        <v>404</v>
      </c>
      <c r="C387" s="137" t="s">
        <v>2665</v>
      </c>
      <c r="D387" s="138">
        <v>52</v>
      </c>
      <c r="E387" s="142" t="s">
        <v>2826</v>
      </c>
      <c r="F387" s="138">
        <v>2002</v>
      </c>
      <c r="G387" s="140">
        <v>44</v>
      </c>
    </row>
    <row r="388" spans="1:7" x14ac:dyDescent="0.35">
      <c r="A388" s="136" t="s">
        <v>557</v>
      </c>
      <c r="B388" s="144" t="s">
        <v>404</v>
      </c>
      <c r="C388" s="137" t="s">
        <v>2666</v>
      </c>
      <c r="D388" s="138">
        <v>52</v>
      </c>
      <c r="E388" s="142" t="s">
        <v>2826</v>
      </c>
      <c r="F388" s="138">
        <v>2002</v>
      </c>
      <c r="G388" s="140">
        <v>44</v>
      </c>
    </row>
    <row r="389" spans="1:7" x14ac:dyDescent="0.35">
      <c r="A389" s="136" t="s">
        <v>559</v>
      </c>
      <c r="B389" s="144" t="s">
        <v>404</v>
      </c>
      <c r="C389" s="137" t="s">
        <v>2667</v>
      </c>
      <c r="D389" s="138">
        <v>52</v>
      </c>
      <c r="E389" s="142" t="s">
        <v>2826</v>
      </c>
      <c r="F389" s="138">
        <v>2002</v>
      </c>
      <c r="G389" s="140">
        <v>44</v>
      </c>
    </row>
    <row r="390" spans="1:7" x14ac:dyDescent="0.35">
      <c r="A390" s="136" t="s">
        <v>561</v>
      </c>
      <c r="B390" s="144" t="s">
        <v>404</v>
      </c>
      <c r="C390" s="137" t="s">
        <v>2668</v>
      </c>
      <c r="D390" s="138">
        <v>52</v>
      </c>
      <c r="E390" s="142" t="s">
        <v>2826</v>
      </c>
      <c r="F390" s="138">
        <v>2002</v>
      </c>
      <c r="G390" s="140">
        <v>44</v>
      </c>
    </row>
    <row r="391" spans="1:7" x14ac:dyDescent="0.35">
      <c r="A391" s="136" t="s">
        <v>563</v>
      </c>
      <c r="B391" s="144" t="s">
        <v>404</v>
      </c>
      <c r="C391" s="137" t="s">
        <v>2669</v>
      </c>
      <c r="D391" s="138">
        <v>52</v>
      </c>
      <c r="E391" s="142" t="s">
        <v>2826</v>
      </c>
      <c r="F391" s="138">
        <v>2002</v>
      </c>
      <c r="G391" s="140">
        <v>44</v>
      </c>
    </row>
    <row r="392" spans="1:7" x14ac:dyDescent="0.35">
      <c r="A392" s="136" t="s">
        <v>565</v>
      </c>
      <c r="B392" s="144" t="s">
        <v>404</v>
      </c>
      <c r="C392" s="137" t="s">
        <v>2670</v>
      </c>
      <c r="D392" s="138">
        <v>52</v>
      </c>
      <c r="E392" s="142" t="s">
        <v>2826</v>
      </c>
      <c r="F392" s="138">
        <v>2002</v>
      </c>
      <c r="G392" s="140">
        <v>44</v>
      </c>
    </row>
    <row r="393" spans="1:7" x14ac:dyDescent="0.35">
      <c r="A393" s="136" t="s">
        <v>567</v>
      </c>
      <c r="B393" s="144" t="s">
        <v>404</v>
      </c>
      <c r="C393" s="137" t="s">
        <v>2671</v>
      </c>
      <c r="D393" s="138">
        <v>52</v>
      </c>
      <c r="E393" s="142" t="s">
        <v>2826</v>
      </c>
      <c r="F393" s="138">
        <v>2002</v>
      </c>
      <c r="G393" s="140">
        <v>44</v>
      </c>
    </row>
    <row r="394" spans="1:7" x14ac:dyDescent="0.35">
      <c r="A394" s="136" t="s">
        <v>569</v>
      </c>
      <c r="B394" s="144" t="s">
        <v>404</v>
      </c>
      <c r="C394" s="137" t="s">
        <v>2672</v>
      </c>
      <c r="D394" s="138">
        <v>52</v>
      </c>
      <c r="E394" s="142" t="s">
        <v>2826</v>
      </c>
      <c r="F394" s="138">
        <v>2002</v>
      </c>
      <c r="G394" s="140">
        <v>44</v>
      </c>
    </row>
    <row r="395" spans="1:7" x14ac:dyDescent="0.35">
      <c r="A395" s="136" t="s">
        <v>571</v>
      </c>
      <c r="B395" s="144" t="s">
        <v>404</v>
      </c>
      <c r="C395" s="137" t="s">
        <v>2673</v>
      </c>
      <c r="D395" s="138">
        <v>52</v>
      </c>
      <c r="E395" s="142" t="s">
        <v>2826</v>
      </c>
      <c r="F395" s="138">
        <v>2002</v>
      </c>
      <c r="G395" s="140">
        <v>44</v>
      </c>
    </row>
    <row r="396" spans="1:7" x14ac:dyDescent="0.35">
      <c r="A396" s="136" t="s">
        <v>573</v>
      </c>
      <c r="B396" s="144" t="s">
        <v>404</v>
      </c>
      <c r="C396" s="137" t="s">
        <v>2674</v>
      </c>
      <c r="D396" s="138">
        <v>52</v>
      </c>
      <c r="E396" s="142" t="s">
        <v>2826</v>
      </c>
      <c r="F396" s="138">
        <v>2002</v>
      </c>
      <c r="G396" s="140">
        <v>44</v>
      </c>
    </row>
    <row r="397" spans="1:7" x14ac:dyDescent="0.35">
      <c r="A397" s="136" t="s">
        <v>575</v>
      </c>
      <c r="B397" s="144" t="s">
        <v>404</v>
      </c>
      <c r="C397" s="137" t="s">
        <v>2675</v>
      </c>
      <c r="D397" s="138">
        <v>52</v>
      </c>
      <c r="E397" s="142" t="s">
        <v>2826</v>
      </c>
      <c r="F397" s="138">
        <v>2002</v>
      </c>
      <c r="G397" s="140">
        <v>44</v>
      </c>
    </row>
    <row r="398" spans="1:7" x14ac:dyDescent="0.35">
      <c r="A398" s="136" t="s">
        <v>577</v>
      </c>
      <c r="B398" s="144" t="s">
        <v>404</v>
      </c>
      <c r="C398" s="137" t="s">
        <v>2676</v>
      </c>
      <c r="D398" s="138">
        <v>52</v>
      </c>
      <c r="E398" s="142" t="s">
        <v>2826</v>
      </c>
      <c r="F398" s="138">
        <v>2002</v>
      </c>
      <c r="G398" s="140">
        <v>44</v>
      </c>
    </row>
    <row r="399" spans="1:7" x14ac:dyDescent="0.35">
      <c r="A399" s="136" t="s">
        <v>579</v>
      </c>
      <c r="B399" s="144" t="s">
        <v>404</v>
      </c>
      <c r="C399" s="137" t="s">
        <v>2677</v>
      </c>
      <c r="D399" s="138">
        <v>52</v>
      </c>
      <c r="E399" s="142" t="s">
        <v>2826</v>
      </c>
      <c r="F399" s="138">
        <v>2002</v>
      </c>
      <c r="G399" s="140">
        <v>44</v>
      </c>
    </row>
    <row r="400" spans="1:7" x14ac:dyDescent="0.35">
      <c r="A400" s="136" t="s">
        <v>581</v>
      </c>
      <c r="B400" s="144" t="s">
        <v>404</v>
      </c>
      <c r="C400" s="137" t="s">
        <v>2678</v>
      </c>
      <c r="D400" s="138">
        <v>52</v>
      </c>
      <c r="E400" s="142" t="s">
        <v>2826</v>
      </c>
      <c r="F400" s="138">
        <v>2002</v>
      </c>
      <c r="G400" s="140">
        <v>44</v>
      </c>
    </row>
    <row r="401" spans="1:7" x14ac:dyDescent="0.35">
      <c r="A401" s="136" t="s">
        <v>583</v>
      </c>
      <c r="B401" s="144" t="s">
        <v>404</v>
      </c>
      <c r="C401" s="137" t="s">
        <v>2679</v>
      </c>
      <c r="D401" s="138">
        <v>52</v>
      </c>
      <c r="E401" s="142" t="s">
        <v>2826</v>
      </c>
      <c r="F401" s="138">
        <v>2002</v>
      </c>
      <c r="G401" s="140">
        <v>44</v>
      </c>
    </row>
    <row r="402" spans="1:7" x14ac:dyDescent="0.35">
      <c r="A402" s="136" t="s">
        <v>585</v>
      </c>
      <c r="B402" s="144" t="s">
        <v>373</v>
      </c>
      <c r="C402" s="137" t="s">
        <v>2680</v>
      </c>
      <c r="D402" s="138">
        <v>52</v>
      </c>
      <c r="E402" s="142" t="s">
        <v>2826</v>
      </c>
      <c r="F402" s="138">
        <v>2002</v>
      </c>
      <c r="G402" s="140">
        <v>44</v>
      </c>
    </row>
    <row r="403" spans="1:7" x14ac:dyDescent="0.35">
      <c r="A403" s="136" t="s">
        <v>595</v>
      </c>
      <c r="B403" s="144" t="s">
        <v>404</v>
      </c>
      <c r="C403" s="137" t="s">
        <v>2681</v>
      </c>
      <c r="D403" s="138">
        <v>52</v>
      </c>
      <c r="E403" s="142" t="s">
        <v>2826</v>
      </c>
      <c r="F403" s="138">
        <v>2002</v>
      </c>
      <c r="G403" s="140">
        <v>44</v>
      </c>
    </row>
    <row r="404" spans="1:7" x14ac:dyDescent="0.35">
      <c r="A404" s="136" t="s">
        <v>597</v>
      </c>
      <c r="B404" s="144" t="s">
        <v>373</v>
      </c>
      <c r="C404" s="137" t="s">
        <v>2682</v>
      </c>
      <c r="D404" s="138">
        <v>52</v>
      </c>
      <c r="E404" s="142" t="s">
        <v>2826</v>
      </c>
      <c r="F404" s="138">
        <v>2002</v>
      </c>
      <c r="G404" s="140">
        <v>44</v>
      </c>
    </row>
    <row r="405" spans="1:7" x14ac:dyDescent="0.35">
      <c r="A405" s="136" t="s">
        <v>603</v>
      </c>
      <c r="B405" s="144" t="s">
        <v>404</v>
      </c>
      <c r="C405" s="137" t="s">
        <v>2683</v>
      </c>
      <c r="D405" s="138">
        <v>52</v>
      </c>
      <c r="E405" s="142" t="s">
        <v>2826</v>
      </c>
      <c r="F405" s="138">
        <v>2002</v>
      </c>
      <c r="G405" s="140">
        <v>44</v>
      </c>
    </row>
    <row r="406" spans="1:7" x14ac:dyDescent="0.35">
      <c r="A406" s="136" t="s">
        <v>605</v>
      </c>
      <c r="B406" s="144" t="s">
        <v>404</v>
      </c>
      <c r="C406" s="137" t="s">
        <v>2684</v>
      </c>
      <c r="D406" s="138">
        <v>52</v>
      </c>
      <c r="E406" s="142" t="s">
        <v>2826</v>
      </c>
      <c r="F406" s="138">
        <v>2002</v>
      </c>
      <c r="G406" s="140">
        <v>44</v>
      </c>
    </row>
    <row r="407" spans="1:7" x14ac:dyDescent="0.35">
      <c r="A407" s="136" t="s">
        <v>607</v>
      </c>
      <c r="B407" s="144" t="s">
        <v>404</v>
      </c>
      <c r="C407" s="137" t="s">
        <v>2685</v>
      </c>
      <c r="D407" s="138">
        <v>52</v>
      </c>
      <c r="E407" s="142" t="s">
        <v>2826</v>
      </c>
      <c r="F407" s="138">
        <v>2002</v>
      </c>
      <c r="G407" s="140">
        <v>44</v>
      </c>
    </row>
    <row r="408" spans="1:7" x14ac:dyDescent="0.35">
      <c r="A408" s="136" t="s">
        <v>609</v>
      </c>
      <c r="B408" s="144" t="s">
        <v>404</v>
      </c>
      <c r="C408" s="137" t="s">
        <v>2686</v>
      </c>
      <c r="D408" s="138">
        <v>52</v>
      </c>
      <c r="E408" s="142" t="s">
        <v>2826</v>
      </c>
      <c r="F408" s="138">
        <v>2002</v>
      </c>
      <c r="G408" s="140">
        <v>44</v>
      </c>
    </row>
    <row r="409" spans="1:7" x14ac:dyDescent="0.35">
      <c r="A409" s="136" t="s">
        <v>611</v>
      </c>
      <c r="B409" s="144" t="s">
        <v>404</v>
      </c>
      <c r="C409" s="137" t="s">
        <v>2687</v>
      </c>
      <c r="D409" s="138">
        <v>52</v>
      </c>
      <c r="E409" s="142" t="s">
        <v>2826</v>
      </c>
      <c r="F409" s="138">
        <v>2002</v>
      </c>
      <c r="G409" s="140">
        <v>44</v>
      </c>
    </row>
    <row r="410" spans="1:7" x14ac:dyDescent="0.35">
      <c r="A410" s="136" t="s">
        <v>613</v>
      </c>
      <c r="B410" s="144" t="s">
        <v>404</v>
      </c>
      <c r="C410" s="137" t="s">
        <v>2688</v>
      </c>
      <c r="D410" s="138">
        <v>52</v>
      </c>
      <c r="E410" s="142" t="s">
        <v>2826</v>
      </c>
      <c r="F410" s="138">
        <v>2002</v>
      </c>
      <c r="G410" s="140">
        <v>44</v>
      </c>
    </row>
    <row r="411" spans="1:7" x14ac:dyDescent="0.35">
      <c r="A411" s="136" t="s">
        <v>615</v>
      </c>
      <c r="B411" s="144" t="s">
        <v>404</v>
      </c>
      <c r="C411" s="137" t="s">
        <v>2689</v>
      </c>
      <c r="D411" s="138">
        <v>52</v>
      </c>
      <c r="E411" s="142" t="s">
        <v>2826</v>
      </c>
      <c r="F411" s="138">
        <v>2002</v>
      </c>
      <c r="G411" s="140">
        <v>44</v>
      </c>
    </row>
    <row r="412" spans="1:7" x14ac:dyDescent="0.35">
      <c r="A412" s="136" t="s">
        <v>617</v>
      </c>
      <c r="B412" s="144" t="s">
        <v>373</v>
      </c>
      <c r="C412" s="137" t="s">
        <v>2690</v>
      </c>
      <c r="D412" s="138">
        <v>52</v>
      </c>
      <c r="E412" s="142" t="s">
        <v>2826</v>
      </c>
      <c r="F412" s="138">
        <v>2002</v>
      </c>
      <c r="G412" s="140">
        <v>44</v>
      </c>
    </row>
    <row r="413" spans="1:7" x14ac:dyDescent="0.35">
      <c r="A413" s="136" t="s">
        <v>621</v>
      </c>
      <c r="B413" s="144" t="s">
        <v>373</v>
      </c>
      <c r="C413" s="137" t="s">
        <v>2691</v>
      </c>
      <c r="D413" s="138">
        <v>52</v>
      </c>
      <c r="E413" s="142" t="s">
        <v>2826</v>
      </c>
      <c r="F413" s="138">
        <v>2002</v>
      </c>
      <c r="G413" s="140">
        <v>44</v>
      </c>
    </row>
    <row r="414" spans="1:7" x14ac:dyDescent="0.35">
      <c r="A414" s="136" t="s">
        <v>623</v>
      </c>
      <c r="B414" s="144" t="s">
        <v>404</v>
      </c>
      <c r="C414" s="137" t="s">
        <v>2692</v>
      </c>
      <c r="D414" s="138">
        <v>52</v>
      </c>
      <c r="E414" s="142" t="s">
        <v>2826</v>
      </c>
      <c r="F414" s="138">
        <v>2002</v>
      </c>
      <c r="G414" s="140">
        <v>44</v>
      </c>
    </row>
    <row r="415" spans="1:7" x14ac:dyDescent="0.35">
      <c r="A415" s="136" t="s">
        <v>625</v>
      </c>
      <c r="B415" s="144" t="s">
        <v>404</v>
      </c>
      <c r="C415" s="137" t="s">
        <v>2693</v>
      </c>
      <c r="D415" s="138">
        <v>52</v>
      </c>
      <c r="E415" s="142" t="s">
        <v>2826</v>
      </c>
      <c r="F415" s="138">
        <v>2002</v>
      </c>
      <c r="G415" s="140">
        <v>44</v>
      </c>
    </row>
    <row r="416" spans="1:7" x14ac:dyDescent="0.35">
      <c r="A416" s="136" t="s">
        <v>627</v>
      </c>
      <c r="B416" s="144" t="s">
        <v>373</v>
      </c>
      <c r="C416" s="137" t="s">
        <v>2694</v>
      </c>
      <c r="D416" s="138">
        <v>52</v>
      </c>
      <c r="E416" s="142" t="s">
        <v>2826</v>
      </c>
      <c r="F416" s="138">
        <v>2002</v>
      </c>
      <c r="G416" s="140">
        <v>44</v>
      </c>
    </row>
    <row r="417" spans="1:7" x14ac:dyDescent="0.35">
      <c r="A417" s="136" t="s">
        <v>633</v>
      </c>
      <c r="B417" s="144" t="s">
        <v>404</v>
      </c>
      <c r="C417" s="137" t="s">
        <v>2561</v>
      </c>
      <c r="D417" s="138">
        <v>52</v>
      </c>
      <c r="E417" s="142" t="s">
        <v>2826</v>
      </c>
      <c r="F417" s="138">
        <v>2002</v>
      </c>
      <c r="G417" s="140">
        <v>44</v>
      </c>
    </row>
    <row r="418" spans="1:7" x14ac:dyDescent="0.35">
      <c r="A418" s="136" t="s">
        <v>635</v>
      </c>
      <c r="B418" s="144" t="s">
        <v>404</v>
      </c>
      <c r="C418" s="137" t="s">
        <v>2695</v>
      </c>
      <c r="D418" s="138">
        <v>52</v>
      </c>
      <c r="E418" s="142" t="s">
        <v>2826</v>
      </c>
      <c r="F418" s="138">
        <v>2002</v>
      </c>
      <c r="G418" s="140">
        <v>44</v>
      </c>
    </row>
    <row r="419" spans="1:7" x14ac:dyDescent="0.35">
      <c r="A419" s="136" t="s">
        <v>655</v>
      </c>
      <c r="B419" s="144" t="s">
        <v>404</v>
      </c>
      <c r="C419" s="137" t="s">
        <v>2696</v>
      </c>
      <c r="D419" s="138">
        <v>52</v>
      </c>
      <c r="E419" s="142" t="s">
        <v>2826</v>
      </c>
      <c r="F419" s="138">
        <v>2002</v>
      </c>
      <c r="G419" s="140">
        <v>44</v>
      </c>
    </row>
    <row r="420" spans="1:7" x14ac:dyDescent="0.35">
      <c r="A420" s="136" t="s">
        <v>657</v>
      </c>
      <c r="B420" s="144" t="s">
        <v>404</v>
      </c>
      <c r="C420" s="137" t="s">
        <v>2697</v>
      </c>
      <c r="D420" s="138">
        <v>52</v>
      </c>
      <c r="E420" s="142" t="s">
        <v>2826</v>
      </c>
      <c r="F420" s="138">
        <v>2002</v>
      </c>
      <c r="G420" s="140">
        <v>44</v>
      </c>
    </row>
    <row r="421" spans="1:7" x14ac:dyDescent="0.35">
      <c r="A421" s="136" t="s">
        <v>663</v>
      </c>
      <c r="B421" s="144" t="s">
        <v>373</v>
      </c>
      <c r="C421" s="137" t="s">
        <v>2698</v>
      </c>
      <c r="D421" s="138">
        <v>52</v>
      </c>
      <c r="E421" s="142" t="s">
        <v>2826</v>
      </c>
      <c r="F421" s="138">
        <v>2002</v>
      </c>
      <c r="G421" s="140">
        <v>44</v>
      </c>
    </row>
    <row r="422" spans="1:7" x14ac:dyDescent="0.35">
      <c r="A422" s="136" t="s">
        <v>669</v>
      </c>
      <c r="B422" s="144" t="s">
        <v>404</v>
      </c>
      <c r="C422" s="137" t="s">
        <v>2699</v>
      </c>
      <c r="D422" s="138">
        <v>52</v>
      </c>
      <c r="E422" s="142" t="s">
        <v>2826</v>
      </c>
      <c r="F422" s="138">
        <v>2002</v>
      </c>
      <c r="G422" s="140">
        <v>44</v>
      </c>
    </row>
    <row r="423" spans="1:7" x14ac:dyDescent="0.35">
      <c r="A423" s="136" t="s">
        <v>675</v>
      </c>
      <c r="B423" s="144" t="s">
        <v>373</v>
      </c>
      <c r="C423" s="137" t="s">
        <v>2700</v>
      </c>
      <c r="D423" s="138">
        <v>52</v>
      </c>
      <c r="E423" s="142" t="s">
        <v>2826</v>
      </c>
      <c r="F423" s="138">
        <v>2002</v>
      </c>
      <c r="G423" s="140">
        <v>44</v>
      </c>
    </row>
    <row r="424" spans="1:7" x14ac:dyDescent="0.35">
      <c r="A424" s="136" t="s">
        <v>683</v>
      </c>
      <c r="B424" s="144" t="s">
        <v>373</v>
      </c>
      <c r="C424" s="137" t="s">
        <v>2701</v>
      </c>
      <c r="D424" s="138">
        <v>52</v>
      </c>
      <c r="E424" s="142" t="s">
        <v>2826</v>
      </c>
      <c r="F424" s="138">
        <v>2002</v>
      </c>
      <c r="G424" s="140">
        <v>44</v>
      </c>
    </row>
    <row r="425" spans="1:7" x14ac:dyDescent="0.35">
      <c r="A425" s="136" t="s">
        <v>687</v>
      </c>
      <c r="B425" s="144" t="s">
        <v>373</v>
      </c>
      <c r="C425" s="137" t="s">
        <v>2702</v>
      </c>
      <c r="D425" s="138">
        <v>52</v>
      </c>
      <c r="E425" s="142" t="s">
        <v>2826</v>
      </c>
      <c r="F425" s="138">
        <v>2002</v>
      </c>
      <c r="G425" s="140">
        <v>44</v>
      </c>
    </row>
    <row r="426" spans="1:7" x14ac:dyDescent="0.35">
      <c r="A426" s="136" t="s">
        <v>689</v>
      </c>
      <c r="B426" s="144" t="s">
        <v>404</v>
      </c>
      <c r="C426" s="137" t="s">
        <v>2703</v>
      </c>
      <c r="D426" s="138">
        <v>52</v>
      </c>
      <c r="E426" s="142" t="s">
        <v>2826</v>
      </c>
      <c r="F426" s="138">
        <v>2002</v>
      </c>
      <c r="G426" s="140">
        <v>44</v>
      </c>
    </row>
    <row r="427" spans="1:7" x14ac:dyDescent="0.35">
      <c r="A427" s="136" t="s">
        <v>691</v>
      </c>
      <c r="B427" s="144" t="s">
        <v>404</v>
      </c>
      <c r="C427" s="137" t="s">
        <v>2704</v>
      </c>
      <c r="D427" s="138">
        <v>52</v>
      </c>
      <c r="E427" s="142" t="s">
        <v>2826</v>
      </c>
      <c r="F427" s="138">
        <v>2002</v>
      </c>
      <c r="G427" s="140">
        <v>44</v>
      </c>
    </row>
    <row r="428" spans="1:7" x14ac:dyDescent="0.35">
      <c r="A428" s="136" t="s">
        <v>702</v>
      </c>
      <c r="B428" s="144" t="s">
        <v>404</v>
      </c>
      <c r="C428" s="137" t="s">
        <v>2705</v>
      </c>
      <c r="D428" s="138">
        <v>52</v>
      </c>
      <c r="E428" s="142" t="s">
        <v>2826</v>
      </c>
      <c r="F428" s="138">
        <v>2002</v>
      </c>
      <c r="G428" s="140">
        <v>44</v>
      </c>
    </row>
    <row r="429" spans="1:7" x14ac:dyDescent="0.35">
      <c r="A429" s="136" t="s">
        <v>704</v>
      </c>
      <c r="B429" s="144" t="s">
        <v>404</v>
      </c>
      <c r="C429" s="137" t="s">
        <v>2706</v>
      </c>
      <c r="D429" s="138">
        <v>52</v>
      </c>
      <c r="E429" s="142" t="s">
        <v>2826</v>
      </c>
      <c r="F429" s="138">
        <v>2002</v>
      </c>
      <c r="G429" s="140">
        <v>44</v>
      </c>
    </row>
    <row r="430" spans="1:7" x14ac:dyDescent="0.35">
      <c r="A430" s="136" t="s">
        <v>706</v>
      </c>
      <c r="B430" s="144" t="s">
        <v>404</v>
      </c>
      <c r="C430" s="137" t="s">
        <v>2707</v>
      </c>
      <c r="D430" s="138">
        <v>52</v>
      </c>
      <c r="E430" s="142" t="s">
        <v>2826</v>
      </c>
      <c r="F430" s="138">
        <v>2002</v>
      </c>
      <c r="G430" s="140">
        <v>44</v>
      </c>
    </row>
    <row r="431" spans="1:7" x14ac:dyDescent="0.35">
      <c r="A431" s="136" t="s">
        <v>708</v>
      </c>
      <c r="B431" s="144" t="s">
        <v>404</v>
      </c>
      <c r="C431" s="137" t="s">
        <v>2708</v>
      </c>
      <c r="D431" s="138">
        <v>52</v>
      </c>
      <c r="E431" s="142" t="s">
        <v>2826</v>
      </c>
      <c r="F431" s="138">
        <v>2002</v>
      </c>
      <c r="G431" s="140">
        <v>44</v>
      </c>
    </row>
    <row r="432" spans="1:7" x14ac:dyDescent="0.35">
      <c r="A432" s="136" t="s">
        <v>710</v>
      </c>
      <c r="B432" s="144" t="s">
        <v>404</v>
      </c>
      <c r="C432" s="137" t="s">
        <v>2709</v>
      </c>
      <c r="D432" s="138">
        <v>52</v>
      </c>
      <c r="E432" s="142" t="s">
        <v>2826</v>
      </c>
      <c r="F432" s="138">
        <v>2002</v>
      </c>
      <c r="G432" s="140">
        <v>44</v>
      </c>
    </row>
    <row r="433" spans="1:7" x14ac:dyDescent="0.35">
      <c r="A433" s="136" t="s">
        <v>712</v>
      </c>
      <c r="B433" s="144" t="s">
        <v>373</v>
      </c>
      <c r="C433" s="137" t="s">
        <v>2710</v>
      </c>
      <c r="D433" s="138">
        <v>52</v>
      </c>
      <c r="E433" s="142" t="s">
        <v>2826</v>
      </c>
      <c r="F433" s="138">
        <v>2002</v>
      </c>
      <c r="G433" s="140">
        <v>44</v>
      </c>
    </row>
    <row r="434" spans="1:7" x14ac:dyDescent="0.35">
      <c r="A434" s="136" t="s">
        <v>720</v>
      </c>
      <c r="B434" s="144" t="s">
        <v>373</v>
      </c>
      <c r="C434" s="137" t="s">
        <v>2711</v>
      </c>
      <c r="D434" s="138">
        <v>52</v>
      </c>
      <c r="E434" s="142" t="s">
        <v>2826</v>
      </c>
      <c r="F434" s="138">
        <v>2002</v>
      </c>
      <c r="G434" s="140">
        <v>44</v>
      </c>
    </row>
    <row r="435" spans="1:7" x14ac:dyDescent="0.35">
      <c r="A435" s="136" t="s">
        <v>722</v>
      </c>
      <c r="B435" s="144" t="s">
        <v>373</v>
      </c>
      <c r="C435" s="137" t="s">
        <v>2712</v>
      </c>
      <c r="D435" s="138">
        <v>52</v>
      </c>
      <c r="E435" s="142" t="s">
        <v>2826</v>
      </c>
      <c r="F435" s="138">
        <v>2002</v>
      </c>
      <c r="G435" s="140">
        <v>44</v>
      </c>
    </row>
    <row r="436" spans="1:7" x14ac:dyDescent="0.35">
      <c r="A436" s="136" t="s">
        <v>734</v>
      </c>
      <c r="B436" s="144" t="s">
        <v>404</v>
      </c>
      <c r="C436" s="137" t="s">
        <v>2713</v>
      </c>
      <c r="D436" s="138">
        <v>52</v>
      </c>
      <c r="E436" s="142" t="s">
        <v>2826</v>
      </c>
      <c r="F436" s="138">
        <v>2002</v>
      </c>
      <c r="G436" s="140">
        <v>44</v>
      </c>
    </row>
    <row r="437" spans="1:7" x14ac:dyDescent="0.35">
      <c r="A437" s="136" t="s">
        <v>736</v>
      </c>
      <c r="B437" s="144" t="s">
        <v>404</v>
      </c>
      <c r="C437" s="137" t="s">
        <v>2714</v>
      </c>
      <c r="D437" s="138">
        <v>52</v>
      </c>
      <c r="E437" s="142" t="s">
        <v>2826</v>
      </c>
      <c r="F437" s="138">
        <v>2002</v>
      </c>
      <c r="G437" s="140">
        <v>44</v>
      </c>
    </row>
    <row r="438" spans="1:7" x14ac:dyDescent="0.35">
      <c r="A438" s="136" t="s">
        <v>738</v>
      </c>
      <c r="B438" s="144" t="s">
        <v>404</v>
      </c>
      <c r="C438" s="137" t="s">
        <v>2715</v>
      </c>
      <c r="D438" s="138">
        <v>52</v>
      </c>
      <c r="E438" s="142" t="s">
        <v>2826</v>
      </c>
      <c r="F438" s="138">
        <v>2002</v>
      </c>
      <c r="G438" s="140">
        <v>44</v>
      </c>
    </row>
    <row r="439" spans="1:7" x14ac:dyDescent="0.35">
      <c r="A439" s="136" t="s">
        <v>740</v>
      </c>
      <c r="B439" s="144" t="s">
        <v>404</v>
      </c>
      <c r="C439" s="137" t="s">
        <v>2716</v>
      </c>
      <c r="D439" s="138">
        <v>52</v>
      </c>
      <c r="E439" s="142" t="s">
        <v>2826</v>
      </c>
      <c r="F439" s="138">
        <v>2002</v>
      </c>
      <c r="G439" s="140">
        <v>44</v>
      </c>
    </row>
    <row r="440" spans="1:7" x14ac:dyDescent="0.35">
      <c r="A440" s="136" t="s">
        <v>742</v>
      </c>
      <c r="B440" s="144" t="s">
        <v>404</v>
      </c>
      <c r="C440" s="137" t="s">
        <v>2717</v>
      </c>
      <c r="D440" s="138">
        <v>52</v>
      </c>
      <c r="E440" s="142" t="s">
        <v>2826</v>
      </c>
      <c r="F440" s="138">
        <v>2002</v>
      </c>
      <c r="G440" s="140">
        <v>44</v>
      </c>
    </row>
    <row r="441" spans="1:7" x14ac:dyDescent="0.35">
      <c r="A441" s="136" t="s">
        <v>744</v>
      </c>
      <c r="B441" s="144" t="s">
        <v>404</v>
      </c>
      <c r="C441" s="137" t="s">
        <v>2718</v>
      </c>
      <c r="D441" s="138">
        <v>52</v>
      </c>
      <c r="E441" s="142" t="s">
        <v>2826</v>
      </c>
      <c r="F441" s="138">
        <v>2002</v>
      </c>
      <c r="G441" s="140">
        <v>44</v>
      </c>
    </row>
    <row r="442" spans="1:7" x14ac:dyDescent="0.35">
      <c r="A442" s="136" t="s">
        <v>746</v>
      </c>
      <c r="B442" s="144" t="s">
        <v>404</v>
      </c>
      <c r="C442" s="137" t="s">
        <v>2719</v>
      </c>
      <c r="D442" s="138">
        <v>52</v>
      </c>
      <c r="E442" s="142" t="s">
        <v>2826</v>
      </c>
      <c r="F442" s="138">
        <v>2002</v>
      </c>
      <c r="G442" s="140">
        <v>44</v>
      </c>
    </row>
    <row r="443" spans="1:7" x14ac:dyDescent="0.35">
      <c r="A443" s="136" t="s">
        <v>748</v>
      </c>
      <c r="B443" s="144" t="s">
        <v>404</v>
      </c>
      <c r="C443" s="137" t="s">
        <v>2720</v>
      </c>
      <c r="D443" s="138">
        <v>52</v>
      </c>
      <c r="E443" s="142" t="s">
        <v>2826</v>
      </c>
      <c r="F443" s="138">
        <v>2002</v>
      </c>
      <c r="G443" s="140">
        <v>44</v>
      </c>
    </row>
    <row r="444" spans="1:7" x14ac:dyDescent="0.35">
      <c r="A444" s="136" t="s">
        <v>750</v>
      </c>
      <c r="B444" s="144" t="s">
        <v>404</v>
      </c>
      <c r="C444" s="137" t="s">
        <v>2721</v>
      </c>
      <c r="D444" s="138">
        <v>52</v>
      </c>
      <c r="E444" s="142" t="s">
        <v>2826</v>
      </c>
      <c r="F444" s="138">
        <v>2002</v>
      </c>
      <c r="G444" s="140">
        <v>44</v>
      </c>
    </row>
    <row r="445" spans="1:7" x14ac:dyDescent="0.35">
      <c r="A445" s="136" t="s">
        <v>752</v>
      </c>
      <c r="B445" s="144" t="s">
        <v>404</v>
      </c>
      <c r="C445" s="137" t="s">
        <v>2722</v>
      </c>
      <c r="D445" s="138">
        <v>52</v>
      </c>
      <c r="E445" s="142" t="s">
        <v>2826</v>
      </c>
      <c r="F445" s="138">
        <v>2002</v>
      </c>
      <c r="G445" s="140">
        <v>44</v>
      </c>
    </row>
    <row r="446" spans="1:7" x14ac:dyDescent="0.35">
      <c r="A446" s="136" t="s">
        <v>754</v>
      </c>
      <c r="B446" s="144" t="s">
        <v>404</v>
      </c>
      <c r="C446" s="137" t="s">
        <v>2723</v>
      </c>
      <c r="D446" s="138">
        <v>52</v>
      </c>
      <c r="E446" s="142" t="s">
        <v>2826</v>
      </c>
      <c r="F446" s="138">
        <v>2002</v>
      </c>
      <c r="G446" s="140">
        <v>44</v>
      </c>
    </row>
    <row r="447" spans="1:7" x14ac:dyDescent="0.35">
      <c r="A447" s="136" t="s">
        <v>756</v>
      </c>
      <c r="B447" s="144" t="s">
        <v>373</v>
      </c>
      <c r="C447" s="137" t="s">
        <v>2724</v>
      </c>
      <c r="D447" s="138">
        <v>52</v>
      </c>
      <c r="E447" s="142" t="s">
        <v>2826</v>
      </c>
      <c r="F447" s="138">
        <v>2002</v>
      </c>
      <c r="G447" s="140">
        <v>44</v>
      </c>
    </row>
    <row r="448" spans="1:7" x14ac:dyDescent="0.35">
      <c r="A448" s="136" t="s">
        <v>758</v>
      </c>
      <c r="B448" s="144" t="s">
        <v>373</v>
      </c>
      <c r="C448" s="137" t="s">
        <v>2725</v>
      </c>
      <c r="D448" s="138">
        <v>52</v>
      </c>
      <c r="E448" s="142" t="s">
        <v>2826</v>
      </c>
      <c r="F448" s="138">
        <v>2002</v>
      </c>
      <c r="G448" s="140">
        <v>44</v>
      </c>
    </row>
    <row r="449" spans="1:7" x14ac:dyDescent="0.35">
      <c r="A449" s="136" t="s">
        <v>768</v>
      </c>
      <c r="B449" s="144" t="s">
        <v>404</v>
      </c>
      <c r="C449" s="137" t="s">
        <v>2726</v>
      </c>
      <c r="D449" s="138">
        <v>52</v>
      </c>
      <c r="E449" s="142" t="s">
        <v>2826</v>
      </c>
      <c r="F449" s="138">
        <v>2002</v>
      </c>
      <c r="G449" s="140">
        <v>44</v>
      </c>
    </row>
    <row r="450" spans="1:7" x14ac:dyDescent="0.35">
      <c r="A450" s="136" t="s">
        <v>770</v>
      </c>
      <c r="B450" s="144" t="s">
        <v>404</v>
      </c>
      <c r="C450" s="137" t="s">
        <v>2727</v>
      </c>
      <c r="D450" s="138">
        <v>52</v>
      </c>
      <c r="E450" s="142" t="s">
        <v>2826</v>
      </c>
      <c r="F450" s="138">
        <v>2002</v>
      </c>
      <c r="G450" s="140">
        <v>44</v>
      </c>
    </row>
    <row r="451" spans="1:7" x14ac:dyDescent="0.35">
      <c r="A451" s="136" t="s">
        <v>772</v>
      </c>
      <c r="B451" s="144" t="s">
        <v>404</v>
      </c>
      <c r="C451" s="137" t="s">
        <v>2728</v>
      </c>
      <c r="D451" s="138">
        <v>52</v>
      </c>
      <c r="E451" s="142" t="s">
        <v>2826</v>
      </c>
      <c r="F451" s="138">
        <v>2002</v>
      </c>
      <c r="G451" s="140">
        <v>44</v>
      </c>
    </row>
    <row r="452" spans="1:7" x14ac:dyDescent="0.35">
      <c r="A452" s="136" t="s">
        <v>774</v>
      </c>
      <c r="B452" s="144" t="s">
        <v>404</v>
      </c>
      <c r="C452" s="137" t="s">
        <v>2729</v>
      </c>
      <c r="D452" s="138">
        <v>52</v>
      </c>
      <c r="E452" s="142" t="s">
        <v>2826</v>
      </c>
      <c r="F452" s="138">
        <v>2002</v>
      </c>
      <c r="G452" s="140">
        <v>44</v>
      </c>
    </row>
    <row r="453" spans="1:7" x14ac:dyDescent="0.35">
      <c r="A453" s="136" t="s">
        <v>776</v>
      </c>
      <c r="B453" s="144" t="s">
        <v>404</v>
      </c>
      <c r="C453" s="137" t="s">
        <v>2730</v>
      </c>
      <c r="D453" s="138">
        <v>52</v>
      </c>
      <c r="E453" s="142" t="s">
        <v>2826</v>
      </c>
      <c r="F453" s="138">
        <v>2002</v>
      </c>
      <c r="G453" s="140">
        <v>44</v>
      </c>
    </row>
    <row r="454" spans="1:7" x14ac:dyDescent="0.35">
      <c r="A454" s="136" t="s">
        <v>778</v>
      </c>
      <c r="B454" s="144" t="s">
        <v>373</v>
      </c>
      <c r="C454" s="137" t="s">
        <v>2731</v>
      </c>
      <c r="D454" s="138">
        <v>52</v>
      </c>
      <c r="E454" s="142" t="s">
        <v>2826</v>
      </c>
      <c r="F454" s="138">
        <v>2002</v>
      </c>
      <c r="G454" s="140">
        <v>44</v>
      </c>
    </row>
    <row r="455" spans="1:7" x14ac:dyDescent="0.35">
      <c r="A455" s="136" t="s">
        <v>780</v>
      </c>
      <c r="B455" s="144" t="s">
        <v>373</v>
      </c>
      <c r="C455" s="137" t="s">
        <v>2732</v>
      </c>
      <c r="D455" s="138">
        <v>52</v>
      </c>
      <c r="E455" s="142" t="s">
        <v>2826</v>
      </c>
      <c r="F455" s="138">
        <v>2002</v>
      </c>
      <c r="G455" s="140">
        <v>44</v>
      </c>
    </row>
    <row r="456" spans="1:7" x14ac:dyDescent="0.35">
      <c r="A456" s="136" t="s">
        <v>786</v>
      </c>
      <c r="B456" s="144" t="s">
        <v>404</v>
      </c>
      <c r="C456" s="137" t="s">
        <v>2733</v>
      </c>
      <c r="D456" s="138">
        <v>52</v>
      </c>
      <c r="E456" s="142" t="s">
        <v>2826</v>
      </c>
      <c r="F456" s="138">
        <v>2002</v>
      </c>
      <c r="G456" s="140">
        <v>44</v>
      </c>
    </row>
    <row r="457" spans="1:7" x14ac:dyDescent="0.35">
      <c r="A457" s="136" t="s">
        <v>788</v>
      </c>
      <c r="B457" s="144" t="s">
        <v>404</v>
      </c>
      <c r="C457" s="137" t="s">
        <v>2734</v>
      </c>
      <c r="D457" s="138">
        <v>52</v>
      </c>
      <c r="E457" s="142" t="s">
        <v>2826</v>
      </c>
      <c r="F457" s="138">
        <v>2002</v>
      </c>
      <c r="G457" s="140">
        <v>44</v>
      </c>
    </row>
    <row r="458" spans="1:7" x14ac:dyDescent="0.35">
      <c r="A458" s="136" t="s">
        <v>790</v>
      </c>
      <c r="B458" s="144" t="s">
        <v>404</v>
      </c>
      <c r="C458" s="137" t="s">
        <v>2735</v>
      </c>
      <c r="D458" s="138">
        <v>52</v>
      </c>
      <c r="E458" s="142" t="s">
        <v>2826</v>
      </c>
      <c r="F458" s="138">
        <v>2002</v>
      </c>
      <c r="G458" s="140">
        <v>44</v>
      </c>
    </row>
    <row r="459" spans="1:7" x14ac:dyDescent="0.35">
      <c r="A459" s="136" t="s">
        <v>792</v>
      </c>
      <c r="B459" s="144" t="s">
        <v>404</v>
      </c>
      <c r="C459" s="137" t="s">
        <v>2736</v>
      </c>
      <c r="D459" s="138">
        <v>52</v>
      </c>
      <c r="E459" s="142" t="s">
        <v>2826</v>
      </c>
      <c r="F459" s="138">
        <v>2002</v>
      </c>
      <c r="G459" s="140">
        <v>44</v>
      </c>
    </row>
    <row r="460" spans="1:7" x14ac:dyDescent="0.35">
      <c r="A460" s="136" t="s">
        <v>794</v>
      </c>
      <c r="B460" s="144" t="s">
        <v>404</v>
      </c>
      <c r="C460" s="137" t="s">
        <v>2737</v>
      </c>
      <c r="D460" s="138">
        <v>52</v>
      </c>
      <c r="E460" s="142" t="s">
        <v>2826</v>
      </c>
      <c r="F460" s="138">
        <v>2002</v>
      </c>
      <c r="G460" s="140">
        <v>44</v>
      </c>
    </row>
    <row r="461" spans="1:7" x14ac:dyDescent="0.35">
      <c r="A461" s="136" t="s">
        <v>796</v>
      </c>
      <c r="B461" s="144" t="s">
        <v>404</v>
      </c>
      <c r="C461" s="137" t="s">
        <v>2738</v>
      </c>
      <c r="D461" s="138">
        <v>52</v>
      </c>
      <c r="E461" s="142" t="s">
        <v>2826</v>
      </c>
      <c r="F461" s="138">
        <v>2002</v>
      </c>
      <c r="G461" s="140">
        <v>44</v>
      </c>
    </row>
    <row r="462" spans="1:7" x14ac:dyDescent="0.35">
      <c r="A462" s="136" t="s">
        <v>798</v>
      </c>
      <c r="B462" s="144" t="s">
        <v>404</v>
      </c>
      <c r="C462" s="137" t="s">
        <v>2739</v>
      </c>
      <c r="D462" s="138">
        <v>52</v>
      </c>
      <c r="E462" s="142" t="s">
        <v>2826</v>
      </c>
      <c r="F462" s="138">
        <v>2002</v>
      </c>
      <c r="G462" s="140">
        <v>44</v>
      </c>
    </row>
    <row r="463" spans="1:7" x14ac:dyDescent="0.35">
      <c r="A463" s="136" t="s">
        <v>800</v>
      </c>
      <c r="B463" s="144" t="s">
        <v>404</v>
      </c>
      <c r="C463" s="137" t="s">
        <v>2740</v>
      </c>
      <c r="D463" s="138">
        <v>52</v>
      </c>
      <c r="E463" s="142" t="s">
        <v>2826</v>
      </c>
      <c r="F463" s="138">
        <v>2002</v>
      </c>
      <c r="G463" s="140">
        <v>44</v>
      </c>
    </row>
    <row r="464" spans="1:7" x14ac:dyDescent="0.35">
      <c r="A464" s="136" t="s">
        <v>802</v>
      </c>
      <c r="B464" s="144" t="s">
        <v>404</v>
      </c>
      <c r="C464" s="137" t="s">
        <v>2741</v>
      </c>
      <c r="D464" s="138">
        <v>52</v>
      </c>
      <c r="E464" s="142" t="s">
        <v>2826</v>
      </c>
      <c r="F464" s="138">
        <v>2002</v>
      </c>
      <c r="G464" s="140">
        <v>44</v>
      </c>
    </row>
    <row r="465" spans="1:7" x14ac:dyDescent="0.35">
      <c r="A465" s="136" t="s">
        <v>814</v>
      </c>
      <c r="B465" s="144" t="s">
        <v>815</v>
      </c>
      <c r="C465" s="137" t="s">
        <v>2742</v>
      </c>
      <c r="D465" s="138">
        <v>52</v>
      </c>
      <c r="E465" s="142" t="s">
        <v>2826</v>
      </c>
      <c r="F465" s="138">
        <v>2002</v>
      </c>
      <c r="G465" s="140">
        <v>44</v>
      </c>
    </row>
    <row r="466" spans="1:7" x14ac:dyDescent="0.35">
      <c r="A466" s="136" t="s">
        <v>817</v>
      </c>
      <c r="B466" s="144" t="s">
        <v>815</v>
      </c>
      <c r="C466" s="137" t="s">
        <v>2743</v>
      </c>
      <c r="D466" s="138">
        <v>52</v>
      </c>
      <c r="E466" s="142" t="s">
        <v>2826</v>
      </c>
      <c r="F466" s="138">
        <v>2002</v>
      </c>
      <c r="G466" s="140">
        <v>44</v>
      </c>
    </row>
    <row r="467" spans="1:7" x14ac:dyDescent="0.35">
      <c r="A467" s="136" t="s">
        <v>819</v>
      </c>
      <c r="B467" s="144" t="s">
        <v>815</v>
      </c>
      <c r="C467" s="137" t="s">
        <v>2744</v>
      </c>
      <c r="D467" s="138">
        <v>52</v>
      </c>
      <c r="E467" s="142" t="s">
        <v>2826</v>
      </c>
      <c r="F467" s="138">
        <v>2002</v>
      </c>
      <c r="G467" s="140">
        <v>44</v>
      </c>
    </row>
    <row r="468" spans="1:7" x14ac:dyDescent="0.35">
      <c r="A468" s="136" t="s">
        <v>823</v>
      </c>
      <c r="B468" s="144" t="s">
        <v>815</v>
      </c>
      <c r="C468" s="137" t="s">
        <v>2745</v>
      </c>
      <c r="D468" s="138">
        <v>52</v>
      </c>
      <c r="E468" s="142" t="s">
        <v>2826</v>
      </c>
      <c r="F468" s="138">
        <v>2002</v>
      </c>
      <c r="G468" s="140">
        <v>44</v>
      </c>
    </row>
    <row r="469" spans="1:7" x14ac:dyDescent="0.35">
      <c r="A469" s="136" t="s">
        <v>825</v>
      </c>
      <c r="B469" s="144" t="s">
        <v>815</v>
      </c>
      <c r="C469" s="137" t="s">
        <v>2746</v>
      </c>
      <c r="D469" s="138">
        <v>52</v>
      </c>
      <c r="E469" s="142" t="s">
        <v>2826</v>
      </c>
      <c r="F469" s="138">
        <v>2002</v>
      </c>
      <c r="G469" s="140">
        <v>44</v>
      </c>
    </row>
    <row r="470" spans="1:7" x14ac:dyDescent="0.35">
      <c r="A470" s="136" t="s">
        <v>827</v>
      </c>
      <c r="B470" s="144" t="s">
        <v>815</v>
      </c>
      <c r="C470" s="137" t="s">
        <v>2747</v>
      </c>
      <c r="D470" s="138">
        <v>52</v>
      </c>
      <c r="E470" s="142" t="s">
        <v>2826</v>
      </c>
      <c r="F470" s="138">
        <v>2002</v>
      </c>
      <c r="G470" s="140">
        <v>44</v>
      </c>
    </row>
    <row r="471" spans="1:7" x14ac:dyDescent="0.35">
      <c r="A471" s="136" t="s">
        <v>829</v>
      </c>
      <c r="B471" s="144" t="s">
        <v>815</v>
      </c>
      <c r="C471" s="137" t="s">
        <v>2748</v>
      </c>
      <c r="D471" s="138">
        <v>52</v>
      </c>
      <c r="E471" s="142" t="s">
        <v>2826</v>
      </c>
      <c r="F471" s="138">
        <v>2002</v>
      </c>
      <c r="G471" s="140">
        <v>44</v>
      </c>
    </row>
    <row r="472" spans="1:7" x14ac:dyDescent="0.35">
      <c r="A472" s="136" t="s">
        <v>831</v>
      </c>
      <c r="B472" s="144" t="s">
        <v>815</v>
      </c>
      <c r="C472" s="137" t="s">
        <v>2749</v>
      </c>
      <c r="D472" s="138">
        <v>52</v>
      </c>
      <c r="E472" s="142" t="s">
        <v>2826</v>
      </c>
      <c r="F472" s="138">
        <v>2002</v>
      </c>
      <c r="G472" s="140">
        <v>44</v>
      </c>
    </row>
    <row r="473" spans="1:7" x14ac:dyDescent="0.35">
      <c r="A473" s="136" t="s">
        <v>833</v>
      </c>
      <c r="B473" s="144" t="s">
        <v>815</v>
      </c>
      <c r="C473" s="137" t="s">
        <v>2750</v>
      </c>
      <c r="D473" s="138">
        <v>52</v>
      </c>
      <c r="E473" s="142" t="s">
        <v>2826</v>
      </c>
      <c r="F473" s="138">
        <v>2002</v>
      </c>
      <c r="G473" s="140">
        <v>44</v>
      </c>
    </row>
    <row r="474" spans="1:7" x14ac:dyDescent="0.35">
      <c r="A474" s="136" t="s">
        <v>835</v>
      </c>
      <c r="B474" s="144" t="s">
        <v>815</v>
      </c>
      <c r="C474" s="137" t="s">
        <v>2751</v>
      </c>
      <c r="D474" s="138">
        <v>52</v>
      </c>
      <c r="E474" s="142" t="s">
        <v>2826</v>
      </c>
      <c r="F474" s="138">
        <v>2002</v>
      </c>
      <c r="G474" s="140">
        <v>44</v>
      </c>
    </row>
    <row r="475" spans="1:7" x14ac:dyDescent="0.35">
      <c r="A475" s="136" t="s">
        <v>843</v>
      </c>
      <c r="B475" s="144" t="s">
        <v>1023</v>
      </c>
      <c r="C475" s="137" t="s">
        <v>2752</v>
      </c>
      <c r="D475" s="138">
        <v>52</v>
      </c>
      <c r="E475" s="142" t="s">
        <v>2826</v>
      </c>
      <c r="F475" s="138">
        <v>2002</v>
      </c>
      <c r="G475" s="140">
        <v>44</v>
      </c>
    </row>
    <row r="476" spans="1:7" x14ac:dyDescent="0.35">
      <c r="A476" s="136" t="s">
        <v>845</v>
      </c>
      <c r="B476" s="144" t="s">
        <v>1023</v>
      </c>
      <c r="C476" s="137" t="s">
        <v>2753</v>
      </c>
      <c r="D476" s="138">
        <v>52</v>
      </c>
      <c r="E476" s="142" t="s">
        <v>2826</v>
      </c>
      <c r="F476" s="138">
        <v>2002</v>
      </c>
      <c r="G476" s="140">
        <v>44</v>
      </c>
    </row>
    <row r="477" spans="1:7" x14ac:dyDescent="0.35">
      <c r="A477" s="136" t="s">
        <v>847</v>
      </c>
      <c r="B477" s="144" t="s">
        <v>1023</v>
      </c>
      <c r="C477" s="137" t="s">
        <v>2754</v>
      </c>
      <c r="D477" s="138">
        <v>52</v>
      </c>
      <c r="E477" s="142" t="s">
        <v>2826</v>
      </c>
      <c r="F477" s="138">
        <v>2002</v>
      </c>
      <c r="G477" s="140">
        <v>44</v>
      </c>
    </row>
    <row r="478" spans="1:7" x14ac:dyDescent="0.35">
      <c r="A478" s="136" t="s">
        <v>849</v>
      </c>
      <c r="B478" s="144" t="s">
        <v>1023</v>
      </c>
      <c r="C478" s="137" t="s">
        <v>2755</v>
      </c>
      <c r="D478" s="138">
        <v>52</v>
      </c>
      <c r="E478" s="142" t="s">
        <v>2826</v>
      </c>
      <c r="F478" s="138">
        <v>2002</v>
      </c>
      <c r="G478" s="140">
        <v>44</v>
      </c>
    </row>
    <row r="479" spans="1:7" x14ac:dyDescent="0.35">
      <c r="A479" s="136" t="s">
        <v>851</v>
      </c>
      <c r="B479" s="144" t="s">
        <v>209</v>
      </c>
      <c r="C479" s="137" t="s">
        <v>2756</v>
      </c>
      <c r="D479" s="138" t="s">
        <v>2853</v>
      </c>
      <c r="E479" s="138" t="s">
        <v>2826</v>
      </c>
      <c r="F479" s="138">
        <v>2002</v>
      </c>
      <c r="G479" s="140">
        <v>44</v>
      </c>
    </row>
    <row r="480" spans="1:7" x14ac:dyDescent="0.35">
      <c r="A480" s="136" t="s">
        <v>855</v>
      </c>
      <c r="B480" s="144" t="s">
        <v>209</v>
      </c>
      <c r="C480" s="137" t="s">
        <v>2757</v>
      </c>
      <c r="D480" s="138" t="s">
        <v>2853</v>
      </c>
      <c r="E480" s="138" t="s">
        <v>2826</v>
      </c>
      <c r="F480" s="138">
        <v>2002</v>
      </c>
      <c r="G480" s="140">
        <v>44</v>
      </c>
    </row>
    <row r="481" spans="1:7" x14ac:dyDescent="0.35">
      <c r="A481" s="136" t="s">
        <v>859</v>
      </c>
      <c r="B481" s="144" t="s">
        <v>209</v>
      </c>
      <c r="C481" s="137" t="s">
        <v>2758</v>
      </c>
      <c r="D481" s="138" t="s">
        <v>2853</v>
      </c>
      <c r="E481" s="138" t="s">
        <v>2826</v>
      </c>
      <c r="F481" s="138">
        <v>2002</v>
      </c>
      <c r="G481" s="140">
        <v>44</v>
      </c>
    </row>
    <row r="482" spans="1:7" x14ac:dyDescent="0.35">
      <c r="A482" s="136" t="s">
        <v>673</v>
      </c>
      <c r="B482" s="144" t="s">
        <v>404</v>
      </c>
      <c r="C482" s="137" t="s">
        <v>2759</v>
      </c>
      <c r="D482" s="138">
        <v>52</v>
      </c>
      <c r="E482" s="142" t="s">
        <v>2826</v>
      </c>
      <c r="F482" s="138">
        <v>2002</v>
      </c>
      <c r="G482" s="140">
        <v>44</v>
      </c>
    </row>
    <row r="483" spans="1:7" x14ac:dyDescent="0.35">
      <c r="A483" s="136" t="s">
        <v>671</v>
      </c>
      <c r="B483" s="144" t="s">
        <v>404</v>
      </c>
      <c r="C483" s="137" t="s">
        <v>2760</v>
      </c>
      <c r="D483" s="138">
        <v>52</v>
      </c>
      <c r="E483" s="142" t="s">
        <v>2826</v>
      </c>
      <c r="F483" s="138">
        <v>2002</v>
      </c>
      <c r="G483" s="140">
        <v>44</v>
      </c>
    </row>
    <row r="484" spans="1:7" x14ac:dyDescent="0.35">
      <c r="A484" s="136" t="s">
        <v>342</v>
      </c>
      <c r="B484" s="144" t="s">
        <v>56</v>
      </c>
      <c r="C484" s="137" t="s">
        <v>2500</v>
      </c>
      <c r="D484" s="138">
        <v>52</v>
      </c>
      <c r="E484" s="138" t="s">
        <v>2826</v>
      </c>
      <c r="F484" s="138">
        <v>2002</v>
      </c>
      <c r="G484" s="140">
        <v>88</v>
      </c>
    </row>
    <row r="485" spans="1:7" x14ac:dyDescent="0.35">
      <c r="A485" s="136" t="s">
        <v>368</v>
      </c>
      <c r="B485" s="144" t="s">
        <v>366</v>
      </c>
      <c r="C485" s="137" t="s">
        <v>2761</v>
      </c>
      <c r="D485" s="138">
        <v>52</v>
      </c>
      <c r="E485" s="142" t="s">
        <v>2826</v>
      </c>
      <c r="F485" s="138">
        <v>2002</v>
      </c>
      <c r="G485" s="140">
        <v>44</v>
      </c>
    </row>
    <row r="486" spans="1:7" x14ac:dyDescent="0.35">
      <c r="A486" s="136" t="s">
        <v>363</v>
      </c>
      <c r="B486" s="144" t="s">
        <v>359</v>
      </c>
      <c r="C486" s="137" t="s">
        <v>2762</v>
      </c>
      <c r="D486" s="138">
        <v>52</v>
      </c>
      <c r="E486" s="142" t="s">
        <v>2826</v>
      </c>
      <c r="F486" s="138">
        <v>2002</v>
      </c>
      <c r="G486" s="140">
        <v>44</v>
      </c>
    </row>
    <row r="487" spans="1:7" x14ac:dyDescent="0.35">
      <c r="A487" s="136" t="s">
        <v>288</v>
      </c>
      <c r="B487" s="144" t="s">
        <v>209</v>
      </c>
      <c r="C487" s="137" t="s">
        <v>2764</v>
      </c>
      <c r="D487" s="138">
        <v>52</v>
      </c>
      <c r="E487" s="138" t="s">
        <v>2826</v>
      </c>
      <c r="F487" s="138" t="s">
        <v>2828</v>
      </c>
      <c r="G487" s="140">
        <v>88</v>
      </c>
    </row>
    <row r="488" spans="1:7" x14ac:dyDescent="0.35">
      <c r="A488" s="136" t="s">
        <v>230</v>
      </c>
      <c r="B488" s="144" t="s">
        <v>209</v>
      </c>
      <c r="C488" s="137" t="s">
        <v>2766</v>
      </c>
      <c r="D488" s="138">
        <v>52</v>
      </c>
      <c r="E488" s="138" t="s">
        <v>2826</v>
      </c>
      <c r="F488" s="138" t="s">
        <v>2828</v>
      </c>
      <c r="G488" s="140">
        <v>88</v>
      </c>
    </row>
    <row r="489" spans="1:7" x14ac:dyDescent="0.35">
      <c r="A489" s="136" t="s">
        <v>172</v>
      </c>
      <c r="B489" s="144" t="s">
        <v>56</v>
      </c>
      <c r="C489" s="137" t="s">
        <v>2767</v>
      </c>
      <c r="D489" s="138">
        <v>52</v>
      </c>
      <c r="E489" s="138" t="s">
        <v>2826</v>
      </c>
      <c r="F489" s="138" t="s">
        <v>2828</v>
      </c>
      <c r="G489" s="140" t="s">
        <v>2834</v>
      </c>
    </row>
    <row r="490" spans="1:7" x14ac:dyDescent="0.35">
      <c r="A490" s="136" t="s">
        <v>219</v>
      </c>
      <c r="B490" s="144" t="s">
        <v>209</v>
      </c>
      <c r="C490" s="137" t="s">
        <v>2768</v>
      </c>
      <c r="D490" s="138">
        <v>52</v>
      </c>
      <c r="E490" s="138" t="s">
        <v>2826</v>
      </c>
      <c r="F490" s="138" t="s">
        <v>2828</v>
      </c>
      <c r="G490" s="140">
        <v>88</v>
      </c>
    </row>
    <row r="491" spans="1:7" x14ac:dyDescent="0.35">
      <c r="A491" s="136" t="s">
        <v>338</v>
      </c>
      <c r="B491" s="144" t="s">
        <v>209</v>
      </c>
      <c r="C491" s="137" t="s">
        <v>2769</v>
      </c>
      <c r="D491" s="138">
        <v>52</v>
      </c>
      <c r="E491" s="138" t="s">
        <v>2826</v>
      </c>
      <c r="F491" s="138" t="s">
        <v>2828</v>
      </c>
      <c r="G491" s="140">
        <v>88</v>
      </c>
    </row>
    <row r="492" spans="1:7" x14ac:dyDescent="0.35">
      <c r="A492" s="136" t="s">
        <v>232</v>
      </c>
      <c r="B492" s="144" t="s">
        <v>209</v>
      </c>
      <c r="C492" s="139" t="s">
        <v>2770</v>
      </c>
      <c r="D492" s="138">
        <v>52</v>
      </c>
      <c r="E492" s="138" t="s">
        <v>2826</v>
      </c>
      <c r="F492" s="138" t="s">
        <v>2828</v>
      </c>
      <c r="G492" s="138">
        <v>88</v>
      </c>
    </row>
    <row r="493" spans="1:7" x14ac:dyDescent="0.35">
      <c r="A493" s="144" t="s">
        <v>4</v>
      </c>
      <c r="B493" s="144" t="s">
        <v>1023</v>
      </c>
      <c r="C493" s="144" t="s">
        <v>3067</v>
      </c>
      <c r="D493" s="138">
        <v>52</v>
      </c>
      <c r="E493" s="138" t="s">
        <v>2826</v>
      </c>
      <c r="F493" s="144">
        <v>2002</v>
      </c>
      <c r="G493" s="144">
        <v>55</v>
      </c>
    </row>
    <row r="494" spans="1:7" x14ac:dyDescent="0.35">
      <c r="A494" s="144" t="s">
        <v>891</v>
      </c>
      <c r="B494" s="144" t="s">
        <v>1023</v>
      </c>
      <c r="C494" s="144" t="s">
        <v>3068</v>
      </c>
      <c r="D494" s="126" t="s">
        <v>2830</v>
      </c>
      <c r="E494" s="129" t="s">
        <v>2826</v>
      </c>
      <c r="F494" s="144">
        <v>2004</v>
      </c>
      <c r="G494" s="144">
        <v>70</v>
      </c>
    </row>
    <row r="495" spans="1:7" x14ac:dyDescent="0.35">
      <c r="A495" s="144" t="s">
        <v>19</v>
      </c>
      <c r="B495" s="144" t="s">
        <v>1023</v>
      </c>
      <c r="C495" s="144" t="s">
        <v>3069</v>
      </c>
      <c r="D495" s="126" t="s">
        <v>2830</v>
      </c>
      <c r="E495" s="129" t="s">
        <v>2826</v>
      </c>
      <c r="F495" s="144">
        <v>2004</v>
      </c>
      <c r="G495" s="144">
        <v>70</v>
      </c>
    </row>
    <row r="496" spans="1:7" x14ac:dyDescent="0.35">
      <c r="A496" s="144" t="s">
        <v>883</v>
      </c>
      <c r="B496" s="144" t="s">
        <v>1023</v>
      </c>
      <c r="C496" s="144" t="s">
        <v>3070</v>
      </c>
      <c r="D496" s="126" t="s">
        <v>2830</v>
      </c>
      <c r="E496" s="129" t="s">
        <v>2826</v>
      </c>
      <c r="F496" s="144">
        <v>2004</v>
      </c>
      <c r="G496" s="144">
        <v>70</v>
      </c>
    </row>
  </sheetData>
  <autoFilter ref="A2:G496"/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opLeftCell="D1" zoomScale="91" zoomScaleNormal="91" workbookViewId="0">
      <pane xSplit="3" topLeftCell="G1" activePane="topRight" state="frozen"/>
      <selection activeCell="D1" sqref="D1"/>
      <selection pane="topRight" activeCell="D67" sqref="D67"/>
    </sheetView>
  </sheetViews>
  <sheetFormatPr defaultColWidth="8.7265625" defaultRowHeight="14.5" x14ac:dyDescent="0.35"/>
  <cols>
    <col min="1" max="1" width="11.7265625" style="17" bestFit="1" customWidth="1"/>
    <col min="2" max="2" width="19.1796875" style="17" customWidth="1"/>
    <col min="3" max="3" width="20.7265625" style="12" bestFit="1" customWidth="1"/>
    <col min="4" max="4" width="47.453125" style="17" customWidth="1"/>
    <col min="5" max="5" width="20" style="17" customWidth="1"/>
    <col min="6" max="6" width="31.1796875" style="66" customWidth="1"/>
    <col min="7" max="7" width="58.54296875" style="17" customWidth="1"/>
    <col min="8" max="8" width="23.81640625" style="17" customWidth="1"/>
    <col min="9" max="9" width="35.81640625" style="17" customWidth="1"/>
    <col min="10" max="10" width="24.81640625" style="17" customWidth="1"/>
    <col min="11" max="11" width="42.26953125" style="17" customWidth="1"/>
    <col min="12" max="12" width="66.54296875" style="17" customWidth="1"/>
    <col min="13" max="13" width="22.54296875" style="17" customWidth="1"/>
    <col min="14" max="14" width="24.54296875" style="17" customWidth="1"/>
    <col min="15" max="15" width="18.453125" style="17" customWidth="1"/>
    <col min="16" max="16" width="27" style="17" customWidth="1"/>
    <col min="17" max="17" width="11.81640625" style="1" customWidth="1"/>
    <col min="18" max="18" width="21.81640625" style="1" customWidth="1"/>
    <col min="19" max="19" width="17.81640625" style="17" customWidth="1"/>
    <col min="20" max="20" width="33.453125" style="17" customWidth="1"/>
    <col min="21" max="21" width="16.1796875" style="17" customWidth="1"/>
    <col min="22" max="22" width="17.453125" style="17" customWidth="1"/>
    <col min="23" max="23" width="17.1796875" style="17" customWidth="1"/>
    <col min="24" max="24" width="24.1796875" style="17" customWidth="1"/>
    <col min="25" max="25" width="14.26953125" style="1" bestFit="1" customWidth="1"/>
    <col min="26" max="16384" width="8.7265625" style="1"/>
  </cols>
  <sheetData>
    <row r="1" spans="1:25" s="14" customFormat="1" ht="18.75" customHeight="1" x14ac:dyDescent="0.35">
      <c r="A1" s="20" t="s">
        <v>1003</v>
      </c>
      <c r="B1" s="21"/>
      <c r="C1" s="20"/>
      <c r="D1" s="20"/>
      <c r="E1" s="20"/>
      <c r="F1" s="64"/>
      <c r="G1" s="20"/>
      <c r="H1" s="22"/>
      <c r="I1" s="29" t="s">
        <v>1004</v>
      </c>
      <c r="J1" s="30"/>
      <c r="K1" s="28" t="s">
        <v>1005</v>
      </c>
      <c r="L1" s="36"/>
      <c r="M1" s="36"/>
      <c r="N1" s="36"/>
      <c r="O1" s="37"/>
      <c r="P1" s="38"/>
      <c r="Q1" s="50" t="s">
        <v>1006</v>
      </c>
      <c r="R1" s="51"/>
      <c r="S1" s="52" t="s">
        <v>3034</v>
      </c>
      <c r="T1" s="53"/>
      <c r="U1" s="53"/>
      <c r="V1" s="53"/>
      <c r="W1" s="53"/>
      <c r="X1" s="54"/>
      <c r="Y1" s="147"/>
    </row>
    <row r="2" spans="1:25" s="13" customFormat="1" ht="43.5" x14ac:dyDescent="0.35">
      <c r="A2" s="18" t="s">
        <v>1007</v>
      </c>
      <c r="B2" s="19" t="s">
        <v>1008</v>
      </c>
      <c r="C2" s="19" t="s">
        <v>0</v>
      </c>
      <c r="D2" s="19" t="s">
        <v>1009</v>
      </c>
      <c r="E2" s="19" t="s">
        <v>1010</v>
      </c>
      <c r="F2" s="65" t="s">
        <v>1</v>
      </c>
      <c r="G2" s="19" t="s">
        <v>3</v>
      </c>
      <c r="H2" s="23" t="s">
        <v>2</v>
      </c>
      <c r="I2" s="31" t="s">
        <v>1011</v>
      </c>
      <c r="J2" s="32" t="s">
        <v>1012</v>
      </c>
      <c r="K2" s="43" t="s">
        <v>1013</v>
      </c>
      <c r="L2" s="2" t="s">
        <v>1014</v>
      </c>
      <c r="M2" s="45" t="s">
        <v>1015</v>
      </c>
      <c r="N2" s="2" t="s">
        <v>1016</v>
      </c>
      <c r="O2" s="2" t="s">
        <v>1017</v>
      </c>
      <c r="P2" s="44" t="s">
        <v>1018</v>
      </c>
      <c r="Q2" s="35" t="s">
        <v>1019</v>
      </c>
      <c r="R2" s="46" t="s">
        <v>1020</v>
      </c>
      <c r="S2" s="55" t="s">
        <v>1021</v>
      </c>
      <c r="T2" s="56" t="s">
        <v>3072</v>
      </c>
      <c r="U2" s="56" t="s">
        <v>2305</v>
      </c>
      <c r="V2" s="56" t="s">
        <v>2306</v>
      </c>
      <c r="W2" s="56" t="s">
        <v>2307</v>
      </c>
      <c r="X2" s="57" t="s">
        <v>2301</v>
      </c>
    </row>
    <row r="3" spans="1:25" s="15" customFormat="1" x14ac:dyDescent="0.35">
      <c r="A3" s="7">
        <f t="shared" ref="A3:A42" si="0">COUNTIF(C:C,C3)</f>
        <v>3</v>
      </c>
      <c r="B3" s="5" t="s">
        <v>1022</v>
      </c>
      <c r="C3" s="6" t="s">
        <v>12</v>
      </c>
      <c r="D3" s="5" t="s">
        <v>1031</v>
      </c>
      <c r="E3" s="7" t="s">
        <v>1023</v>
      </c>
      <c r="F3" s="6" t="s">
        <v>13</v>
      </c>
      <c r="G3" s="5" t="s">
        <v>1032</v>
      </c>
      <c r="H3" s="24" t="s">
        <v>2303</v>
      </c>
      <c r="I3" s="145" t="s">
        <v>2276</v>
      </c>
      <c r="J3" s="26" t="s">
        <v>1137</v>
      </c>
      <c r="K3" s="33" t="s">
        <v>1034</v>
      </c>
      <c r="L3" s="5" t="s">
        <v>1035</v>
      </c>
      <c r="M3" s="5">
        <v>282136</v>
      </c>
      <c r="N3" s="5" t="s">
        <v>1036</v>
      </c>
      <c r="O3" s="5" t="s">
        <v>1037</v>
      </c>
      <c r="P3" s="26" t="s">
        <v>1033</v>
      </c>
      <c r="Q3" s="42" t="s">
        <v>2316</v>
      </c>
      <c r="R3" s="4" t="str">
        <f>VLOOKUP(Q3,'EnergyCAP Data'!K:L,2,FALSE)</f>
        <v>CE POL DS</v>
      </c>
      <c r="S3" s="48">
        <f>VLOOKUP(I3,'EnergyCAP Data'!F:G,2,FALSE)</f>
        <v>13692</v>
      </c>
      <c r="T3" s="48">
        <v>1647.1958333333332</v>
      </c>
      <c r="U3" s="39" t="s">
        <v>897</v>
      </c>
      <c r="V3" s="39" t="s">
        <v>898</v>
      </c>
      <c r="W3" s="40">
        <f t="shared" ref="W3:W42" si="1">S3/(8760*U3)</f>
        <v>4.1070317749044086E-4</v>
      </c>
      <c r="X3" s="49">
        <f t="shared" ref="X3:X42" si="2">S3/(8760*T3)</f>
        <v>9.4889366947168525E-4</v>
      </c>
    </row>
    <row r="4" spans="1:25" s="15" customFormat="1" x14ac:dyDescent="0.35">
      <c r="A4" s="7">
        <f t="shared" si="0"/>
        <v>3</v>
      </c>
      <c r="B4" s="5" t="s">
        <v>1022</v>
      </c>
      <c r="C4" s="6" t="s">
        <v>12</v>
      </c>
      <c r="D4" s="5" t="s">
        <v>1031</v>
      </c>
      <c r="E4" s="7" t="s">
        <v>1023</v>
      </c>
      <c r="F4" s="6" t="s">
        <v>13</v>
      </c>
      <c r="G4" s="5" t="s">
        <v>1032</v>
      </c>
      <c r="H4" s="24" t="s">
        <v>2303</v>
      </c>
      <c r="I4" s="145" t="s">
        <v>3044</v>
      </c>
      <c r="J4" s="26" t="s">
        <v>1033</v>
      </c>
      <c r="K4" s="33" t="s">
        <v>1034</v>
      </c>
      <c r="L4" s="5" t="s">
        <v>1035</v>
      </c>
      <c r="M4" s="5">
        <v>282136</v>
      </c>
      <c r="N4" s="5" t="s">
        <v>1036</v>
      </c>
      <c r="O4" s="5" t="s">
        <v>1037</v>
      </c>
      <c r="P4" s="26" t="s">
        <v>1033</v>
      </c>
      <c r="Q4" s="41" t="s">
        <v>10</v>
      </c>
      <c r="R4" s="4" t="str">
        <f>VLOOKUP(Q4,'EnergyCAP Data'!K:L,2,FALSE)</f>
        <v>CE Gen Sub DS</v>
      </c>
      <c r="S4" s="141">
        <f>VLOOKUP(I4,'EnergyCAP Data'!F:G,2,FALSE)</f>
        <v>15837936</v>
      </c>
      <c r="T4" s="48">
        <v>1647.1958333333332</v>
      </c>
      <c r="U4" s="39" t="s">
        <v>897</v>
      </c>
      <c r="V4" s="39" t="s">
        <v>898</v>
      </c>
      <c r="W4" s="40">
        <f t="shared" si="1"/>
        <v>0.4750723517448322</v>
      </c>
      <c r="X4" s="49">
        <f t="shared" si="2"/>
        <v>1.0976130008689531</v>
      </c>
    </row>
    <row r="5" spans="1:25" x14ac:dyDescent="0.35">
      <c r="A5" s="7">
        <f t="shared" si="0"/>
        <v>3</v>
      </c>
      <c r="B5" s="5" t="s">
        <v>1022</v>
      </c>
      <c r="C5" s="6" t="s">
        <v>12</v>
      </c>
      <c r="D5" s="5" t="s">
        <v>1031</v>
      </c>
      <c r="E5" s="7" t="s">
        <v>1023</v>
      </c>
      <c r="F5" s="6" t="s">
        <v>13</v>
      </c>
      <c r="G5" s="5" t="s">
        <v>1032</v>
      </c>
      <c r="H5" s="24" t="s">
        <v>2303</v>
      </c>
      <c r="I5" s="145" t="s">
        <v>3045</v>
      </c>
      <c r="J5" s="26" t="s">
        <v>1033</v>
      </c>
      <c r="K5" s="33" t="s">
        <v>1034</v>
      </c>
      <c r="L5" s="5" t="s">
        <v>1035</v>
      </c>
      <c r="M5" s="5">
        <v>282136</v>
      </c>
      <c r="N5" s="5" t="s">
        <v>1036</v>
      </c>
      <c r="O5" s="5" t="s">
        <v>1037</v>
      </c>
      <c r="P5" s="26" t="s">
        <v>1033</v>
      </c>
      <c r="Q5" s="41" t="s">
        <v>10</v>
      </c>
      <c r="R5" s="4" t="str">
        <f>VLOOKUP(Q5,'EnergyCAP Data'!K:L,2,FALSE)</f>
        <v>CE Gen Sub DS</v>
      </c>
      <c r="S5" s="141">
        <f>VLOOKUP(I5,'EnergyCAP Data'!F:G,2,FALSE)</f>
        <v>9782416</v>
      </c>
      <c r="T5" s="48">
        <v>1647.1958333333332</v>
      </c>
      <c r="U5" s="39" t="s">
        <v>897</v>
      </c>
      <c r="V5" s="39" t="s">
        <v>898</v>
      </c>
      <c r="W5" s="40">
        <f t="shared" si="1"/>
        <v>0.29343188246664681</v>
      </c>
      <c r="X5" s="49">
        <f t="shared" si="2"/>
        <v>0.67794862799726308</v>
      </c>
    </row>
    <row r="6" spans="1:25" x14ac:dyDescent="0.35">
      <c r="A6" s="7">
        <f t="shared" si="0"/>
        <v>2</v>
      </c>
      <c r="B6" s="5" t="s">
        <v>1022</v>
      </c>
      <c r="C6" s="6" t="s">
        <v>8</v>
      </c>
      <c r="D6" s="5" t="s">
        <v>2311</v>
      </c>
      <c r="E6" s="7" t="s">
        <v>1023</v>
      </c>
      <c r="F6" s="6" t="s">
        <v>9</v>
      </c>
      <c r="G6" s="5" t="s">
        <v>1024</v>
      </c>
      <c r="H6" s="24" t="s">
        <v>2303</v>
      </c>
      <c r="I6" s="145" t="s">
        <v>2312</v>
      </c>
      <c r="J6" s="26" t="s">
        <v>1025</v>
      </c>
      <c r="K6" s="33" t="s">
        <v>1026</v>
      </c>
      <c r="L6" s="5" t="s">
        <v>1027</v>
      </c>
      <c r="M6" s="5">
        <v>1142810</v>
      </c>
      <c r="N6" s="5" t="s">
        <v>1028</v>
      </c>
      <c r="O6" s="5" t="s">
        <v>1029</v>
      </c>
      <c r="P6" s="26" t="s">
        <v>1030</v>
      </c>
      <c r="Q6" s="41" t="s">
        <v>10</v>
      </c>
      <c r="R6" s="4" t="str">
        <f>VLOOKUP(Q6,'EnergyCAP Data'!K:L,2,FALSE)</f>
        <v>CE Gen Sub DS</v>
      </c>
      <c r="S6" s="141">
        <f>VLOOKUP(I6,'EnergyCAP Data'!F:G,2,FALSE)</f>
        <v>10143570</v>
      </c>
      <c r="T6" s="48">
        <v>5401</v>
      </c>
      <c r="U6" s="39" t="s">
        <v>895</v>
      </c>
      <c r="V6" s="39" t="s">
        <v>896</v>
      </c>
      <c r="W6" s="40">
        <f t="shared" si="1"/>
        <v>0.16765746362217226</v>
      </c>
      <c r="X6" s="49">
        <f t="shared" si="2"/>
        <v>0.21439396052988666</v>
      </c>
    </row>
    <row r="7" spans="1:25" x14ac:dyDescent="0.35">
      <c r="A7" s="7">
        <f t="shared" si="0"/>
        <v>2</v>
      </c>
      <c r="B7" s="5" t="s">
        <v>1022</v>
      </c>
      <c r="C7" s="6" t="s">
        <v>8</v>
      </c>
      <c r="D7" s="5" t="s">
        <v>2311</v>
      </c>
      <c r="E7" s="7" t="s">
        <v>1023</v>
      </c>
      <c r="F7" s="6" t="s">
        <v>9</v>
      </c>
      <c r="G7" s="5" t="s">
        <v>1024</v>
      </c>
      <c r="H7" s="24" t="s">
        <v>2303</v>
      </c>
      <c r="I7" s="145" t="s">
        <v>2313</v>
      </c>
      <c r="J7" s="26" t="s">
        <v>1025</v>
      </c>
      <c r="K7" s="33" t="s">
        <v>1026</v>
      </c>
      <c r="L7" s="5" t="s">
        <v>1027</v>
      </c>
      <c r="M7" s="5">
        <v>1142810</v>
      </c>
      <c r="N7" s="5" t="s">
        <v>1028</v>
      </c>
      <c r="O7" s="5" t="s">
        <v>1029</v>
      </c>
      <c r="P7" s="26" t="s">
        <v>1030</v>
      </c>
      <c r="Q7" s="41" t="s">
        <v>10</v>
      </c>
      <c r="R7" s="4" t="str">
        <f>VLOOKUP(Q7,'EnergyCAP Data'!K:L,2,FALSE)</f>
        <v>CE Gen Sub DS</v>
      </c>
      <c r="S7" s="141">
        <f>VLOOKUP(I7,'EnergyCAP Data'!F:G,2,FALSE)</f>
        <v>25792404</v>
      </c>
      <c r="T7" s="48">
        <v>5401</v>
      </c>
      <c r="U7" s="39" t="s">
        <v>895</v>
      </c>
      <c r="V7" s="39" t="s">
        <v>896</v>
      </c>
      <c r="W7" s="40">
        <f t="shared" si="1"/>
        <v>0.42630839392426639</v>
      </c>
      <c r="X7" s="49">
        <f t="shared" si="2"/>
        <v>0.5451468906062551</v>
      </c>
      <c r="Y7" s="146"/>
    </row>
    <row r="8" spans="1:25" s="16" customFormat="1" x14ac:dyDescent="0.35">
      <c r="A8" s="7">
        <f t="shared" si="0"/>
        <v>2</v>
      </c>
      <c r="B8" s="5" t="s">
        <v>1022</v>
      </c>
      <c r="C8" s="6" t="s">
        <v>39</v>
      </c>
      <c r="D8" s="5" t="s">
        <v>2314</v>
      </c>
      <c r="E8" s="8">
        <v>210000925003</v>
      </c>
      <c r="F8" s="6" t="s">
        <v>40</v>
      </c>
      <c r="G8" s="5" t="s">
        <v>1044</v>
      </c>
      <c r="H8" s="24" t="s">
        <v>2303</v>
      </c>
      <c r="I8" s="145" t="s">
        <v>2277</v>
      </c>
      <c r="J8" s="26" t="s">
        <v>1025</v>
      </c>
      <c r="K8" s="33" t="s">
        <v>1026</v>
      </c>
      <c r="L8" s="5" t="s">
        <v>1027</v>
      </c>
      <c r="M8" s="5">
        <v>1142810</v>
      </c>
      <c r="N8" s="5" t="s">
        <v>1028</v>
      </c>
      <c r="O8" s="5" t="s">
        <v>1029</v>
      </c>
      <c r="P8" s="26" t="s">
        <v>1030</v>
      </c>
      <c r="Q8" s="41" t="s">
        <v>42</v>
      </c>
      <c r="R8" s="4" t="str">
        <f>VLOOKUP(Q8,'EnergyCAP Data'!K:L,2,FALSE)</f>
        <v>CE Gen Trn DS</v>
      </c>
      <c r="S8" s="141">
        <f>VLOOKUP(I8,'EnergyCAP Data'!F:G,2,FALSE)</f>
        <v>7999719</v>
      </c>
      <c r="T8" s="48">
        <v>2903</v>
      </c>
      <c r="U8" s="39" t="s">
        <v>905</v>
      </c>
      <c r="V8" s="39" t="s">
        <v>906</v>
      </c>
      <c r="W8" s="40">
        <f t="shared" si="1"/>
        <v>0.36329779449640431</v>
      </c>
      <c r="X8" s="49">
        <f t="shared" si="2"/>
        <v>0.31457455442881477</v>
      </c>
    </row>
    <row r="9" spans="1:25" s="16" customFormat="1" x14ac:dyDescent="0.35">
      <c r="A9" s="7">
        <f t="shared" si="0"/>
        <v>2</v>
      </c>
      <c r="B9" s="5" t="s">
        <v>1022</v>
      </c>
      <c r="C9" s="6" t="s">
        <v>39</v>
      </c>
      <c r="D9" s="5" t="s">
        <v>2314</v>
      </c>
      <c r="E9" s="8">
        <v>210000925003</v>
      </c>
      <c r="F9" s="6" t="s">
        <v>40</v>
      </c>
      <c r="G9" s="5" t="s">
        <v>1044</v>
      </c>
      <c r="H9" s="24" t="s">
        <v>2303</v>
      </c>
      <c r="I9" s="145" t="s">
        <v>1045</v>
      </c>
      <c r="J9" s="26" t="s">
        <v>1025</v>
      </c>
      <c r="K9" s="33" t="s">
        <v>1026</v>
      </c>
      <c r="L9" s="5" t="s">
        <v>1027</v>
      </c>
      <c r="M9" s="5">
        <v>1142810</v>
      </c>
      <c r="N9" s="5" t="s">
        <v>1028</v>
      </c>
      <c r="O9" s="5" t="s">
        <v>1029</v>
      </c>
      <c r="P9" s="26" t="s">
        <v>1030</v>
      </c>
      <c r="Q9" s="41" t="s">
        <v>42</v>
      </c>
      <c r="R9" s="4" t="str">
        <f>VLOOKUP(Q9,'EnergyCAP Data'!K:L,2,FALSE)</f>
        <v>CE Gen Trn DS</v>
      </c>
      <c r="S9" s="141">
        <f>VLOOKUP(I9,'EnergyCAP Data'!F:G,2,FALSE)</f>
        <v>8288808</v>
      </c>
      <c r="T9" s="48">
        <v>2903</v>
      </c>
      <c r="U9" s="39" t="s">
        <v>905</v>
      </c>
      <c r="V9" s="39" t="s">
        <v>906</v>
      </c>
      <c r="W9" s="40">
        <f t="shared" si="1"/>
        <v>0.37642643015387817</v>
      </c>
      <c r="X9" s="49">
        <f t="shared" si="2"/>
        <v>0.32594245914712699</v>
      </c>
    </row>
    <row r="10" spans="1:25" x14ac:dyDescent="0.35">
      <c r="A10" s="7">
        <f t="shared" si="0"/>
        <v>2</v>
      </c>
      <c r="B10" s="5" t="s">
        <v>1022</v>
      </c>
      <c r="C10" s="6" t="s">
        <v>52</v>
      </c>
      <c r="D10" s="5" t="s">
        <v>1046</v>
      </c>
      <c r="E10" s="8">
        <v>210000925003</v>
      </c>
      <c r="F10" s="6" t="s">
        <v>53</v>
      </c>
      <c r="G10" s="5" t="s">
        <v>1047</v>
      </c>
      <c r="H10" s="24" t="s">
        <v>2303</v>
      </c>
      <c r="I10" s="145" t="s">
        <v>3062</v>
      </c>
      <c r="J10" s="26" t="s">
        <v>1048</v>
      </c>
      <c r="K10" s="33" t="s">
        <v>1049</v>
      </c>
      <c r="L10" s="5" t="s">
        <v>1050</v>
      </c>
      <c r="M10" s="5">
        <v>108048</v>
      </c>
      <c r="N10" s="5" t="s">
        <v>1036</v>
      </c>
      <c r="O10" s="5" t="s">
        <v>1037</v>
      </c>
      <c r="P10" s="26" t="s">
        <v>1033</v>
      </c>
      <c r="Q10" s="41" t="s">
        <v>10</v>
      </c>
      <c r="R10" s="4" t="str">
        <f>VLOOKUP(Q10,'EnergyCAP Data'!K:L,2,FALSE)</f>
        <v>CE Gen Sub DS</v>
      </c>
      <c r="S10" s="141">
        <f>VLOOKUP(I10,'EnergyCAP Data'!F:G,2,FALSE)</f>
        <v>6530792</v>
      </c>
      <c r="T10" s="48">
        <v>1661.4666666666665</v>
      </c>
      <c r="U10" s="39" t="s">
        <v>913</v>
      </c>
      <c r="V10" s="39" t="s">
        <v>914</v>
      </c>
      <c r="W10" s="40">
        <f t="shared" si="1"/>
        <v>0.54601429164378579</v>
      </c>
      <c r="X10" s="49">
        <f t="shared" si="2"/>
        <v>0.44871450981857924</v>
      </c>
    </row>
    <row r="11" spans="1:25" x14ac:dyDescent="0.35">
      <c r="A11" s="7">
        <f t="shared" si="0"/>
        <v>2</v>
      </c>
      <c r="B11" s="5" t="s">
        <v>1022</v>
      </c>
      <c r="C11" s="6" t="s">
        <v>52</v>
      </c>
      <c r="D11" s="5" t="s">
        <v>1046</v>
      </c>
      <c r="E11" s="8">
        <v>210000925003</v>
      </c>
      <c r="F11" s="6" t="s">
        <v>53</v>
      </c>
      <c r="G11" s="5" t="s">
        <v>1047</v>
      </c>
      <c r="H11" s="24" t="s">
        <v>2303</v>
      </c>
      <c r="I11" s="145" t="s">
        <v>3061</v>
      </c>
      <c r="J11" s="26" t="s">
        <v>1048</v>
      </c>
      <c r="K11" s="33" t="s">
        <v>1049</v>
      </c>
      <c r="L11" s="5" t="s">
        <v>1050</v>
      </c>
      <c r="M11" s="5">
        <v>108048</v>
      </c>
      <c r="N11" s="5" t="s">
        <v>1036</v>
      </c>
      <c r="O11" s="5" t="s">
        <v>1037</v>
      </c>
      <c r="P11" s="26" t="s">
        <v>1033</v>
      </c>
      <c r="Q11" s="41" t="s">
        <v>10</v>
      </c>
      <c r="R11" s="4" t="str">
        <f>VLOOKUP(Q11,'EnergyCAP Data'!K:L,2,FALSE)</f>
        <v>CE Gen Sub DS</v>
      </c>
      <c r="S11" s="141">
        <f>VLOOKUP(I11,'EnergyCAP Data'!F:G,2,FALSE)</f>
        <v>2571162</v>
      </c>
      <c r="T11" s="48">
        <v>1661.4666666666665</v>
      </c>
      <c r="U11" s="39" t="s">
        <v>913</v>
      </c>
      <c r="V11" s="39" t="s">
        <v>914</v>
      </c>
      <c r="W11" s="40">
        <f t="shared" si="1"/>
        <v>0.21496492280437346</v>
      </c>
      <c r="X11" s="49">
        <f t="shared" si="2"/>
        <v>0.17665815975982052</v>
      </c>
    </row>
    <row r="12" spans="1:25" x14ac:dyDescent="0.35">
      <c r="A12" s="7">
        <f t="shared" si="0"/>
        <v>2</v>
      </c>
      <c r="B12" s="5" t="s">
        <v>1022</v>
      </c>
      <c r="C12" s="6" t="s">
        <v>47</v>
      </c>
      <c r="D12" s="5" t="s">
        <v>1066</v>
      </c>
      <c r="E12" s="8">
        <v>210000925003</v>
      </c>
      <c r="F12" s="6" t="s">
        <v>48</v>
      </c>
      <c r="G12" s="5" t="s">
        <v>1067</v>
      </c>
      <c r="H12" s="24" t="s">
        <v>2303</v>
      </c>
      <c r="I12" s="145" t="s">
        <v>3043</v>
      </c>
      <c r="J12" s="26" t="s">
        <v>1048</v>
      </c>
      <c r="K12" s="33" t="s">
        <v>1068</v>
      </c>
      <c r="L12" s="5" t="s">
        <v>1069</v>
      </c>
      <c r="M12" s="5">
        <v>2736</v>
      </c>
      <c r="N12" s="5" t="s">
        <v>1036</v>
      </c>
      <c r="O12" s="5" t="s">
        <v>1037</v>
      </c>
      <c r="P12" s="26" t="s">
        <v>1033</v>
      </c>
      <c r="Q12" s="41" t="s">
        <v>31</v>
      </c>
      <c r="R12" s="4" t="str">
        <f>VLOOKUP(Q12,'EnergyCAP Data'!K:L,2,FALSE)</f>
        <v>CE Gen Sec DS</v>
      </c>
      <c r="S12" s="141">
        <f>VLOOKUP(I12,'EnergyCAP Data'!F:G,2,FALSE)</f>
        <v>1096565</v>
      </c>
      <c r="T12" s="48">
        <v>563.1</v>
      </c>
      <c r="U12" s="39" t="s">
        <v>909</v>
      </c>
      <c r="V12" s="39" t="s">
        <v>910</v>
      </c>
      <c r="W12" s="40">
        <f t="shared" si="1"/>
        <v>0.24685896874638061</v>
      </c>
      <c r="X12" s="49">
        <f t="shared" si="2"/>
        <v>0.22230270461381021</v>
      </c>
    </row>
    <row r="13" spans="1:25" x14ac:dyDescent="0.35">
      <c r="A13" s="7">
        <f t="shared" si="0"/>
        <v>2</v>
      </c>
      <c r="B13" s="5" t="s">
        <v>1022</v>
      </c>
      <c r="C13" s="6" t="s">
        <v>47</v>
      </c>
      <c r="D13" s="5" t="s">
        <v>1066</v>
      </c>
      <c r="E13" s="8">
        <v>210000925003</v>
      </c>
      <c r="F13" s="6" t="s">
        <v>48</v>
      </c>
      <c r="G13" s="5" t="s">
        <v>1067</v>
      </c>
      <c r="H13" s="24" t="s">
        <v>2303</v>
      </c>
      <c r="I13" s="145" t="s">
        <v>3042</v>
      </c>
      <c r="J13" s="26" t="s">
        <v>1048</v>
      </c>
      <c r="K13" s="33" t="s">
        <v>1068</v>
      </c>
      <c r="L13" s="5" t="s">
        <v>1069</v>
      </c>
      <c r="M13" s="5">
        <v>2736</v>
      </c>
      <c r="N13" s="5" t="s">
        <v>1036</v>
      </c>
      <c r="O13" s="5" t="s">
        <v>1037</v>
      </c>
      <c r="P13" s="26" t="s">
        <v>1033</v>
      </c>
      <c r="Q13" s="41" t="s">
        <v>31</v>
      </c>
      <c r="R13" s="4" t="str">
        <f>VLOOKUP(Q13,'EnergyCAP Data'!K:L,2,FALSE)</f>
        <v>CE Gen Sec DS</v>
      </c>
      <c r="S13" s="141">
        <f>VLOOKUP(I13,'EnergyCAP Data'!F:G,2,FALSE)</f>
        <v>1443810</v>
      </c>
      <c r="T13" s="48">
        <v>563.1</v>
      </c>
      <c r="U13" s="39" t="s">
        <v>909</v>
      </c>
      <c r="V13" s="39" t="s">
        <v>910</v>
      </c>
      <c r="W13" s="40">
        <f t="shared" si="1"/>
        <v>0.32503084419593165</v>
      </c>
      <c r="X13" s="49">
        <f t="shared" si="2"/>
        <v>0.29269844281776758</v>
      </c>
    </row>
    <row r="14" spans="1:25" x14ac:dyDescent="0.35">
      <c r="A14" s="7">
        <f t="shared" si="0"/>
        <v>2</v>
      </c>
      <c r="B14" s="5" t="s">
        <v>1022</v>
      </c>
      <c r="C14" s="6" t="s">
        <v>44</v>
      </c>
      <c r="D14" s="5" t="s">
        <v>1080</v>
      </c>
      <c r="E14" s="8">
        <v>210000925003</v>
      </c>
      <c r="F14" s="6" t="s">
        <v>45</v>
      </c>
      <c r="G14" s="5" t="s">
        <v>1081</v>
      </c>
      <c r="H14" s="24" t="s">
        <v>2303</v>
      </c>
      <c r="I14" s="145" t="s">
        <v>3054</v>
      </c>
      <c r="J14" s="26" t="s">
        <v>1025</v>
      </c>
      <c r="K14" s="33" t="s">
        <v>1082</v>
      </c>
      <c r="L14" s="5" t="s">
        <v>1083</v>
      </c>
      <c r="M14" s="5">
        <v>195206</v>
      </c>
      <c r="N14" s="5" t="s">
        <v>1084</v>
      </c>
      <c r="O14" s="5" t="s">
        <v>1037</v>
      </c>
      <c r="P14" s="26" t="s">
        <v>1033</v>
      </c>
      <c r="Q14" s="41" t="s">
        <v>10</v>
      </c>
      <c r="R14" s="4" t="str">
        <f>VLOOKUP(Q14,'EnergyCAP Data'!K:L,2,FALSE)</f>
        <v>CE Gen Sub DS</v>
      </c>
      <c r="S14" s="141">
        <f>VLOOKUP(I14,'EnergyCAP Data'!F:G,2,FALSE)</f>
        <v>1036612</v>
      </c>
      <c r="T14" s="48">
        <v>342.47499999999997</v>
      </c>
      <c r="U14" s="39" t="s">
        <v>907</v>
      </c>
      <c r="V14" s="39" t="s">
        <v>908</v>
      </c>
      <c r="W14" s="40">
        <f t="shared" si="1"/>
        <v>0.38491792949625681</v>
      </c>
      <c r="X14" s="49">
        <f t="shared" si="2"/>
        <v>0.34552800407722328</v>
      </c>
    </row>
    <row r="15" spans="1:25" x14ac:dyDescent="0.35">
      <c r="A15" s="7">
        <f t="shared" si="0"/>
        <v>2</v>
      </c>
      <c r="B15" s="5" t="s">
        <v>1022</v>
      </c>
      <c r="C15" s="6" t="s">
        <v>44</v>
      </c>
      <c r="D15" s="5" t="s">
        <v>1080</v>
      </c>
      <c r="E15" s="8">
        <v>210000925003</v>
      </c>
      <c r="F15" s="6" t="s">
        <v>45</v>
      </c>
      <c r="G15" s="5" t="s">
        <v>1081</v>
      </c>
      <c r="H15" s="24" t="s">
        <v>2303</v>
      </c>
      <c r="I15" s="145" t="s">
        <v>3053</v>
      </c>
      <c r="J15" s="26" t="s">
        <v>1025</v>
      </c>
      <c r="K15" s="33" t="s">
        <v>1082</v>
      </c>
      <c r="L15" s="5" t="s">
        <v>1083</v>
      </c>
      <c r="M15" s="5">
        <v>195206</v>
      </c>
      <c r="N15" s="5" t="s">
        <v>1084</v>
      </c>
      <c r="O15" s="5" t="s">
        <v>1037</v>
      </c>
      <c r="P15" s="26" t="s">
        <v>1033</v>
      </c>
      <c r="Q15" s="41" t="s">
        <v>10</v>
      </c>
      <c r="R15" s="4" t="str">
        <f>VLOOKUP(Q15,'EnergyCAP Data'!K:L,2,FALSE)</f>
        <v>CE Gen Sub DS</v>
      </c>
      <c r="S15" s="141">
        <f>VLOOKUP(I15,'EnergyCAP Data'!F:G,2,FALSE)</f>
        <v>919430</v>
      </c>
      <c r="T15" s="48">
        <v>342.47499999999997</v>
      </c>
      <c r="U15" s="39" t="s">
        <v>907</v>
      </c>
      <c r="V15" s="39" t="s">
        <v>908</v>
      </c>
      <c r="W15" s="40">
        <f t="shared" si="1"/>
        <v>0.34140555185232602</v>
      </c>
      <c r="X15" s="49">
        <f t="shared" si="2"/>
        <v>0.30646839202008219</v>
      </c>
    </row>
    <row r="16" spans="1:25" x14ac:dyDescent="0.35">
      <c r="A16" s="7">
        <f t="shared" si="0"/>
        <v>2</v>
      </c>
      <c r="B16" s="5" t="s">
        <v>1022</v>
      </c>
      <c r="C16" s="6" t="s">
        <v>36</v>
      </c>
      <c r="D16" s="5" t="s">
        <v>1085</v>
      </c>
      <c r="E16" s="8">
        <v>210000925003</v>
      </c>
      <c r="F16" s="6" t="s">
        <v>37</v>
      </c>
      <c r="G16" s="5" t="s">
        <v>1086</v>
      </c>
      <c r="H16" s="24" t="s">
        <v>2303</v>
      </c>
      <c r="I16" s="145" t="s">
        <v>3049</v>
      </c>
      <c r="J16" s="26" t="s">
        <v>1048</v>
      </c>
      <c r="K16" s="33" t="s">
        <v>1087</v>
      </c>
      <c r="L16" s="5" t="s">
        <v>1088</v>
      </c>
      <c r="M16" s="5">
        <v>6172</v>
      </c>
      <c r="N16" s="5" t="s">
        <v>1036</v>
      </c>
      <c r="O16" s="5" t="s">
        <v>1037</v>
      </c>
      <c r="P16" s="26" t="s">
        <v>1033</v>
      </c>
      <c r="Q16" s="41" t="s">
        <v>31</v>
      </c>
      <c r="R16" s="4" t="str">
        <f>VLOOKUP(Q16,'EnergyCAP Data'!K:L,2,FALSE)</f>
        <v>CE Gen Sec DS</v>
      </c>
      <c r="S16" s="141">
        <f>VLOOKUP(I16,'EnergyCAP Data'!F:G,2,FALSE)</f>
        <v>519891</v>
      </c>
      <c r="T16" s="48">
        <v>490.0916666666667</v>
      </c>
      <c r="U16" s="39" t="s">
        <v>903</v>
      </c>
      <c r="V16" s="39" t="s">
        <v>904</v>
      </c>
      <c r="W16" s="40">
        <f t="shared" si="1"/>
        <v>0.19350643340637844</v>
      </c>
      <c r="X16" s="49">
        <f t="shared" si="2"/>
        <v>0.12109630036129203</v>
      </c>
    </row>
    <row r="17" spans="1:24" x14ac:dyDescent="0.35">
      <c r="A17" s="7">
        <f t="shared" si="0"/>
        <v>2</v>
      </c>
      <c r="B17" s="5" t="s">
        <v>1022</v>
      </c>
      <c r="C17" s="6" t="s">
        <v>36</v>
      </c>
      <c r="D17" s="5" t="s">
        <v>1085</v>
      </c>
      <c r="E17" s="8">
        <v>210000925003</v>
      </c>
      <c r="F17" s="6" t="s">
        <v>37</v>
      </c>
      <c r="G17" s="5" t="s">
        <v>1086</v>
      </c>
      <c r="H17" s="24" t="s">
        <v>2303</v>
      </c>
      <c r="I17" s="145" t="s">
        <v>3048</v>
      </c>
      <c r="J17" s="26" t="s">
        <v>1048</v>
      </c>
      <c r="K17" s="33" t="s">
        <v>1087</v>
      </c>
      <c r="L17" s="5" t="s">
        <v>1088</v>
      </c>
      <c r="M17" s="5">
        <v>6172</v>
      </c>
      <c r="N17" s="5" t="s">
        <v>1036</v>
      </c>
      <c r="O17" s="5" t="s">
        <v>1037</v>
      </c>
      <c r="P17" s="26" t="s">
        <v>1033</v>
      </c>
      <c r="Q17" s="41" t="s">
        <v>31</v>
      </c>
      <c r="R17" s="4" t="str">
        <f>VLOOKUP(Q17,'EnergyCAP Data'!K:L,2,FALSE)</f>
        <v>CE Gen Sec DS</v>
      </c>
      <c r="S17" s="141">
        <f>VLOOKUP(I17,'EnergyCAP Data'!F:G,2,FALSE)</f>
        <v>1027302</v>
      </c>
      <c r="T17" s="48">
        <v>490.0916666666667</v>
      </c>
      <c r="U17" s="39" t="s">
        <v>903</v>
      </c>
      <c r="V17" s="39" t="s">
        <v>904</v>
      </c>
      <c r="W17" s="40">
        <f t="shared" si="1"/>
        <v>0.38236773872069219</v>
      </c>
      <c r="X17" s="49">
        <f t="shared" si="2"/>
        <v>0.23928568017864518</v>
      </c>
    </row>
    <row r="18" spans="1:24" x14ac:dyDescent="0.35">
      <c r="A18" s="7">
        <f t="shared" si="0"/>
        <v>2</v>
      </c>
      <c r="B18" s="5" t="s">
        <v>1022</v>
      </c>
      <c r="C18" s="6" t="s">
        <v>33</v>
      </c>
      <c r="D18" s="5" t="s">
        <v>1099</v>
      </c>
      <c r="E18" s="8">
        <v>210000925003</v>
      </c>
      <c r="F18" s="6" t="s">
        <v>34</v>
      </c>
      <c r="G18" s="5" t="s">
        <v>1100</v>
      </c>
      <c r="H18" s="24" t="s">
        <v>2303</v>
      </c>
      <c r="I18" s="145" t="s">
        <v>3058</v>
      </c>
      <c r="J18" s="26" t="s">
        <v>1048</v>
      </c>
      <c r="K18" s="33" t="s">
        <v>1101</v>
      </c>
      <c r="L18" s="5" t="s">
        <v>1102</v>
      </c>
      <c r="M18" s="5">
        <v>1085</v>
      </c>
      <c r="N18" s="5" t="s">
        <v>1036</v>
      </c>
      <c r="O18" s="5" t="s">
        <v>1037</v>
      </c>
      <c r="P18" s="26" t="s">
        <v>1033</v>
      </c>
      <c r="Q18" s="41" t="s">
        <v>31</v>
      </c>
      <c r="R18" s="4" t="str">
        <f>VLOOKUP(Q18,'EnergyCAP Data'!K:L,2,FALSE)</f>
        <v>CE Gen Sec DS</v>
      </c>
      <c r="S18" s="141">
        <f>VLOOKUP(I18,'EnergyCAP Data'!F:G,2,FALSE)</f>
        <v>821312</v>
      </c>
      <c r="T18" s="48">
        <v>297.7</v>
      </c>
      <c r="U18" s="39" t="s">
        <v>901</v>
      </c>
      <c r="V18" s="39" t="s">
        <v>902</v>
      </c>
      <c r="W18" s="40">
        <f t="shared" si="1"/>
        <v>0.5818646788912375</v>
      </c>
      <c r="X18" s="49">
        <f t="shared" si="2"/>
        <v>0.31493811765391594</v>
      </c>
    </row>
    <row r="19" spans="1:24" x14ac:dyDescent="0.35">
      <c r="A19" s="7">
        <f t="shared" si="0"/>
        <v>2</v>
      </c>
      <c r="B19" s="5" t="s">
        <v>1022</v>
      </c>
      <c r="C19" s="6" t="s">
        <v>33</v>
      </c>
      <c r="D19" s="5" t="s">
        <v>1099</v>
      </c>
      <c r="E19" s="8">
        <v>210000925003</v>
      </c>
      <c r="F19" s="6" t="s">
        <v>34</v>
      </c>
      <c r="G19" s="5" t="s">
        <v>1100</v>
      </c>
      <c r="H19" s="24" t="s">
        <v>2303</v>
      </c>
      <c r="I19" s="145" t="s">
        <v>3057</v>
      </c>
      <c r="J19" s="26" t="s">
        <v>1048</v>
      </c>
      <c r="K19" s="33" t="s">
        <v>1101</v>
      </c>
      <c r="L19" s="5" t="s">
        <v>1102</v>
      </c>
      <c r="M19" s="5">
        <v>1085</v>
      </c>
      <c r="N19" s="5" t="s">
        <v>1036</v>
      </c>
      <c r="O19" s="5" t="s">
        <v>1037</v>
      </c>
      <c r="P19" s="26" t="s">
        <v>1033</v>
      </c>
      <c r="Q19" s="41" t="s">
        <v>31</v>
      </c>
      <c r="R19" s="4" t="str">
        <f>VLOOKUP(Q19,'EnergyCAP Data'!K:L,2,FALSE)</f>
        <v>CE Gen Sec DS</v>
      </c>
      <c r="S19" s="141">
        <f>VLOOKUP(I19,'EnergyCAP Data'!F:G,2,FALSE)</f>
        <v>386699</v>
      </c>
      <c r="T19" s="48">
        <v>297.7</v>
      </c>
      <c r="U19" s="39" t="s">
        <v>901</v>
      </c>
      <c r="V19" s="39" t="s">
        <v>902</v>
      </c>
      <c r="W19" s="40">
        <f t="shared" si="1"/>
        <v>0.27395982216570886</v>
      </c>
      <c r="X19" s="49">
        <f t="shared" si="2"/>
        <v>0.14828257125020899</v>
      </c>
    </row>
    <row r="20" spans="1:24" x14ac:dyDescent="0.35">
      <c r="A20" s="7">
        <f t="shared" si="0"/>
        <v>2</v>
      </c>
      <c r="B20" s="5" t="s">
        <v>1110</v>
      </c>
      <c r="C20" s="6" t="s">
        <v>4</v>
      </c>
      <c r="D20" s="5" t="s">
        <v>1121</v>
      </c>
      <c r="E20" s="7" t="s">
        <v>1023</v>
      </c>
      <c r="F20" s="6" t="s">
        <v>5</v>
      </c>
      <c r="G20" s="5" t="s">
        <v>1122</v>
      </c>
      <c r="H20" s="24" t="s">
        <v>2302</v>
      </c>
      <c r="I20" s="145" t="s">
        <v>3063</v>
      </c>
      <c r="J20" s="26" t="s">
        <v>1048</v>
      </c>
      <c r="K20" s="33" t="s">
        <v>1123</v>
      </c>
      <c r="L20" s="5" t="s">
        <v>1124</v>
      </c>
      <c r="M20" s="5">
        <v>760</v>
      </c>
      <c r="N20" s="5" t="s">
        <v>1036</v>
      </c>
      <c r="O20" s="5" t="s">
        <v>1042</v>
      </c>
      <c r="P20" s="26" t="s">
        <v>1057</v>
      </c>
      <c r="Q20" s="41" t="s">
        <v>6</v>
      </c>
      <c r="R20" s="4" t="str">
        <f>VLOOKUP(Q20,'EnergyCAP Data'!K:L,2,FALSE)</f>
        <v>OE Gen Pri DS</v>
      </c>
      <c r="S20" s="141">
        <f>VLOOKUP(I20,'EnergyCAP Data'!F:G,2,FALSE)</f>
        <v>211536</v>
      </c>
      <c r="T20" s="48">
        <v>98.233333333333334</v>
      </c>
      <c r="U20" s="39" t="s">
        <v>951</v>
      </c>
      <c r="V20" s="39" t="s">
        <v>952</v>
      </c>
      <c r="W20" s="40">
        <f t="shared" si="1"/>
        <v>0.315185194634993</v>
      </c>
      <c r="X20" s="49">
        <f t="shared" si="2"/>
        <v>0.24582231291631609</v>
      </c>
    </row>
    <row r="21" spans="1:24" x14ac:dyDescent="0.35">
      <c r="A21" s="7">
        <f t="shared" si="0"/>
        <v>2</v>
      </c>
      <c r="B21" s="5" t="s">
        <v>1110</v>
      </c>
      <c r="C21" s="6" t="s">
        <v>4</v>
      </c>
      <c r="D21" s="5" t="s">
        <v>1121</v>
      </c>
      <c r="E21" s="7" t="s">
        <v>1023</v>
      </c>
      <c r="F21" s="6" t="s">
        <v>5</v>
      </c>
      <c r="G21" s="5" t="s">
        <v>1122</v>
      </c>
      <c r="H21" s="24" t="s">
        <v>2302</v>
      </c>
      <c r="I21" s="145" t="s">
        <v>3064</v>
      </c>
      <c r="J21" s="26" t="s">
        <v>1048</v>
      </c>
      <c r="K21" s="33" t="s">
        <v>1123</v>
      </c>
      <c r="L21" s="5" t="s">
        <v>1124</v>
      </c>
      <c r="M21" s="5">
        <v>760</v>
      </c>
      <c r="N21" s="5" t="s">
        <v>1036</v>
      </c>
      <c r="O21" s="5" t="s">
        <v>1042</v>
      </c>
      <c r="P21" s="26" t="s">
        <v>1057</v>
      </c>
      <c r="Q21" s="41" t="s">
        <v>6</v>
      </c>
      <c r="R21" s="4" t="str">
        <f>VLOOKUP(Q21,'EnergyCAP Data'!K:L,2,FALSE)</f>
        <v>OE Gen Pri DS</v>
      </c>
      <c r="S21" s="141">
        <f>VLOOKUP(I21,'EnergyCAP Data'!F:G,2,FALSE)</f>
        <v>259767</v>
      </c>
      <c r="T21" s="48">
        <v>98.233333333333334</v>
      </c>
      <c r="U21" s="39" t="s">
        <v>951</v>
      </c>
      <c r="V21" s="39" t="s">
        <v>952</v>
      </c>
      <c r="W21" s="40">
        <f t="shared" si="1"/>
        <v>0.38704859907887185</v>
      </c>
      <c r="X21" s="49">
        <f t="shared" si="2"/>
        <v>0.30187072063068549</v>
      </c>
    </row>
    <row r="22" spans="1:24" x14ac:dyDescent="0.35">
      <c r="A22" s="7">
        <f t="shared" si="0"/>
        <v>1</v>
      </c>
      <c r="B22" s="5" t="s">
        <v>1022</v>
      </c>
      <c r="C22" s="6" t="s">
        <v>96</v>
      </c>
      <c r="D22" s="5" t="s">
        <v>1058</v>
      </c>
      <c r="E22" s="8">
        <v>210000928015</v>
      </c>
      <c r="F22" s="6" t="s">
        <v>97</v>
      </c>
      <c r="G22" s="5" t="s">
        <v>1059</v>
      </c>
      <c r="H22" s="24" t="s">
        <v>2303</v>
      </c>
      <c r="I22" s="25" t="str">
        <f>VLOOKUP(C22,'Account List'!C:J,7,FALSE)</f>
        <v>601 Lakeside Ave, Room 19</v>
      </c>
      <c r="J22" s="26" t="s">
        <v>1060</v>
      </c>
      <c r="K22" s="33" t="s">
        <v>1061</v>
      </c>
      <c r="L22" s="5" t="s">
        <v>1062</v>
      </c>
      <c r="M22" s="5">
        <v>128910</v>
      </c>
      <c r="N22" s="5" t="s">
        <v>1063</v>
      </c>
      <c r="O22" s="5" t="s">
        <v>1064</v>
      </c>
      <c r="P22" s="26" t="s">
        <v>1065</v>
      </c>
      <c r="Q22" s="41" t="s">
        <v>31</v>
      </c>
      <c r="R22" s="4" t="str">
        <f>VLOOKUP(Q22,'EnergyCAP Data'!K:L,2,FALSE)</f>
        <v>CE Gen Sec DS</v>
      </c>
      <c r="S22" s="48">
        <f>VLOOKUP(C22,'EnergyCAP Data'!A:B,2,FALSE)</f>
        <v>2428000</v>
      </c>
      <c r="T22" s="48">
        <v>437.66666666666669</v>
      </c>
      <c r="U22" s="39" t="s">
        <v>915</v>
      </c>
      <c r="V22" s="39" t="s">
        <v>916</v>
      </c>
      <c r="W22" s="40">
        <f t="shared" si="1"/>
        <v>0.4631150680333927</v>
      </c>
      <c r="X22" s="49">
        <f t="shared" si="2"/>
        <v>0.63328777556364702</v>
      </c>
    </row>
    <row r="23" spans="1:24" x14ac:dyDescent="0.35">
      <c r="A23" s="7">
        <f t="shared" si="0"/>
        <v>1</v>
      </c>
      <c r="B23" s="5" t="s">
        <v>1022</v>
      </c>
      <c r="C23" s="6" t="s">
        <v>521</v>
      </c>
      <c r="D23" s="5" t="s">
        <v>1186</v>
      </c>
      <c r="E23" s="8">
        <v>210000928015</v>
      </c>
      <c r="F23" s="6" t="s">
        <v>522</v>
      </c>
      <c r="G23" s="5" t="s">
        <v>1187</v>
      </c>
      <c r="H23" s="24" t="s">
        <v>2303</v>
      </c>
      <c r="I23" s="25" t="str">
        <f>VLOOKUP(C23,'Account List'!C:J,7,FALSE)</f>
        <v>601 Lakeside Ave, Room 19</v>
      </c>
      <c r="J23" s="26" t="s">
        <v>1048</v>
      </c>
      <c r="K23" s="33" t="s">
        <v>1189</v>
      </c>
      <c r="L23" s="5" t="s">
        <v>1190</v>
      </c>
      <c r="M23" s="5">
        <v>20534</v>
      </c>
      <c r="N23" s="5" t="s">
        <v>1036</v>
      </c>
      <c r="O23" s="5" t="s">
        <v>1037</v>
      </c>
      <c r="P23" s="26" t="s">
        <v>1033</v>
      </c>
      <c r="Q23" s="41" t="s">
        <v>523</v>
      </c>
      <c r="R23" s="4" t="str">
        <f>VLOOKUP(Q23,'EnergyCAP Data'!K:L,2,FALSE)</f>
        <v>CE Gen Pri DS</v>
      </c>
      <c r="S23" s="48">
        <f>VLOOKUP(C23,'EnergyCAP Data'!A:B,2,FALSE)</f>
        <v>2506000</v>
      </c>
      <c r="T23" s="48">
        <v>575.47500000000002</v>
      </c>
      <c r="U23" s="39" t="s">
        <v>941</v>
      </c>
      <c r="V23" s="39" t="s">
        <v>942</v>
      </c>
      <c r="W23" s="40">
        <f t="shared" si="1"/>
        <v>0.59597523492975135</v>
      </c>
      <c r="X23" s="49">
        <f t="shared" si="2"/>
        <v>0.49710770991047498</v>
      </c>
    </row>
    <row r="24" spans="1:24" x14ac:dyDescent="0.35">
      <c r="A24" s="7">
        <f t="shared" si="0"/>
        <v>1</v>
      </c>
      <c r="B24" s="5" t="s">
        <v>1022</v>
      </c>
      <c r="C24" s="6" t="s">
        <v>49</v>
      </c>
      <c r="D24" s="5" t="s">
        <v>1076</v>
      </c>
      <c r="E24" s="8">
        <v>210000925003</v>
      </c>
      <c r="F24" s="6" t="s">
        <v>50</v>
      </c>
      <c r="G24" s="5" t="s">
        <v>1077</v>
      </c>
      <c r="H24" s="24" t="s">
        <v>2303</v>
      </c>
      <c r="I24" s="25" t="str">
        <f>VLOOKUP(C24,'Account List'!C:J,7,FALSE)</f>
        <v>601 Lakeside Ave, Room 19</v>
      </c>
      <c r="J24" s="26" t="s">
        <v>1048</v>
      </c>
      <c r="K24" s="33" t="s">
        <v>1078</v>
      </c>
      <c r="L24" s="5" t="s">
        <v>1079</v>
      </c>
      <c r="M24" s="5">
        <v>2762</v>
      </c>
      <c r="N24" s="5" t="s">
        <v>1036</v>
      </c>
      <c r="O24" s="5" t="s">
        <v>1037</v>
      </c>
      <c r="P24" s="26" t="s">
        <v>1033</v>
      </c>
      <c r="Q24" s="41" t="s">
        <v>10</v>
      </c>
      <c r="R24" s="4" t="str">
        <f>VLOOKUP(Q24,'EnergyCAP Data'!K:L,2,FALSE)</f>
        <v>CE Gen Sub DS</v>
      </c>
      <c r="S24" s="48">
        <f>VLOOKUP(C24,'EnergyCAP Data'!A:B,2,FALSE)</f>
        <v>1871630</v>
      </c>
      <c r="T24" s="48">
        <v>367.20000000000005</v>
      </c>
      <c r="U24" s="39" t="s">
        <v>911</v>
      </c>
      <c r="V24" s="39" t="s">
        <v>912</v>
      </c>
      <c r="W24" s="40">
        <f t="shared" si="1"/>
        <v>0.79912924147292697</v>
      </c>
      <c r="X24" s="49">
        <f t="shared" si="2"/>
        <v>0.58185292128013044</v>
      </c>
    </row>
    <row r="25" spans="1:24" x14ac:dyDescent="0.35">
      <c r="A25" s="7">
        <f t="shared" si="0"/>
        <v>1</v>
      </c>
      <c r="B25" s="5" t="s">
        <v>1022</v>
      </c>
      <c r="C25" s="6" t="s">
        <v>310</v>
      </c>
      <c r="D25" s="5" t="s">
        <v>1563</v>
      </c>
      <c r="E25" s="8">
        <v>210000928007</v>
      </c>
      <c r="F25" s="6" t="s">
        <v>311</v>
      </c>
      <c r="G25" s="5" t="s">
        <v>1564</v>
      </c>
      <c r="H25" s="24" t="s">
        <v>2303</v>
      </c>
      <c r="I25" s="25" t="str">
        <f>VLOOKUP(C25,'Account List'!C:J,7,FALSE)</f>
        <v>601 Lakeside Ave, Room 19</v>
      </c>
      <c r="J25" s="26" t="s">
        <v>1048</v>
      </c>
      <c r="K25" s="33" t="s">
        <v>1566</v>
      </c>
      <c r="L25" s="5" t="s">
        <v>1567</v>
      </c>
      <c r="M25" s="5">
        <v>16640</v>
      </c>
      <c r="N25" s="5" t="s">
        <v>1036</v>
      </c>
      <c r="O25" s="5" t="s">
        <v>1037</v>
      </c>
      <c r="P25" s="26" t="s">
        <v>1033</v>
      </c>
      <c r="Q25" s="41" t="s">
        <v>31</v>
      </c>
      <c r="R25" s="4" t="str">
        <f>VLOOKUP(Q25,'EnergyCAP Data'!K:L,2,FALSE)</f>
        <v>CE Gen Sec DS</v>
      </c>
      <c r="S25" s="48">
        <f>VLOOKUP(C25,'EnergyCAP Data'!A:B,2,FALSE)</f>
        <v>2119680</v>
      </c>
      <c r="T25" s="48">
        <v>381.49166666666662</v>
      </c>
      <c r="U25" s="39" t="s">
        <v>939</v>
      </c>
      <c r="V25" s="39" t="s">
        <v>940</v>
      </c>
      <c r="W25" s="40">
        <f t="shared" si="1"/>
        <v>0.66868788786140454</v>
      </c>
      <c r="X25" s="49">
        <f t="shared" si="2"/>
        <v>0.63428017931294101</v>
      </c>
    </row>
    <row r="26" spans="1:24" s="17" customFormat="1" x14ac:dyDescent="0.35">
      <c r="A26" s="7">
        <f t="shared" si="0"/>
        <v>1</v>
      </c>
      <c r="B26" s="5" t="s">
        <v>1022</v>
      </c>
      <c r="C26" s="6" t="s">
        <v>27</v>
      </c>
      <c r="D26" s="5" t="s">
        <v>1095</v>
      </c>
      <c r="E26" s="8">
        <v>210000925003</v>
      </c>
      <c r="F26" s="6" t="s">
        <v>29</v>
      </c>
      <c r="G26" s="5" t="s">
        <v>1096</v>
      </c>
      <c r="H26" s="24" t="s">
        <v>2303</v>
      </c>
      <c r="I26" s="25" t="str">
        <f>VLOOKUP(C26,'Account List'!C:J,7,FALSE)</f>
        <v>601 Lakeside Ave, Room 19</v>
      </c>
      <c r="J26" s="26" t="s">
        <v>1048</v>
      </c>
      <c r="K26" s="33" t="s">
        <v>1097</v>
      </c>
      <c r="L26" s="5" t="s">
        <v>1098</v>
      </c>
      <c r="M26" s="5">
        <v>7590</v>
      </c>
      <c r="N26" s="5" t="s">
        <v>1036</v>
      </c>
      <c r="O26" s="5" t="s">
        <v>1037</v>
      </c>
      <c r="P26" s="26" t="s">
        <v>1033</v>
      </c>
      <c r="Q26" s="41" t="s">
        <v>31</v>
      </c>
      <c r="R26" s="4" t="str">
        <f>VLOOKUP(Q26,'EnergyCAP Data'!K:L,2,FALSE)</f>
        <v>CE Gen Sec DS</v>
      </c>
      <c r="S26" s="48">
        <f>VLOOKUP(C26,'EnergyCAP Data'!A:B,2,FALSE)</f>
        <v>1550127</v>
      </c>
      <c r="T26" s="48">
        <v>377.0333333333333</v>
      </c>
      <c r="U26" s="39" t="s">
        <v>899</v>
      </c>
      <c r="V26" s="39" t="s">
        <v>900</v>
      </c>
      <c r="W26" s="40">
        <f t="shared" si="1"/>
        <v>0.61545888000622351</v>
      </c>
      <c r="X26" s="49">
        <f t="shared" si="2"/>
        <v>0.46933552379003113</v>
      </c>
    </row>
    <row r="27" spans="1:24" x14ac:dyDescent="0.35">
      <c r="A27" s="7">
        <f t="shared" si="0"/>
        <v>1</v>
      </c>
      <c r="B27" s="5" t="s">
        <v>1022</v>
      </c>
      <c r="C27" s="6" t="s">
        <v>306</v>
      </c>
      <c r="D27" s="5" t="s">
        <v>1436</v>
      </c>
      <c r="E27" s="8">
        <v>210000928007</v>
      </c>
      <c r="F27" s="6" t="s">
        <v>307</v>
      </c>
      <c r="G27" s="5" t="s">
        <v>1437</v>
      </c>
      <c r="H27" s="24" t="s">
        <v>2303</v>
      </c>
      <c r="I27" s="25" t="str">
        <f>VLOOKUP(C27,'Account List'!C:J,7,FALSE)</f>
        <v>601 Lakeside Ave, Room 19</v>
      </c>
      <c r="J27" s="26" t="s">
        <v>1048</v>
      </c>
      <c r="K27" s="33" t="s">
        <v>1439</v>
      </c>
      <c r="L27" s="5" t="s">
        <v>1440</v>
      </c>
      <c r="M27" s="5">
        <v>11762</v>
      </c>
      <c r="N27" s="5" t="s">
        <v>1036</v>
      </c>
      <c r="O27" s="5" t="s">
        <v>1037</v>
      </c>
      <c r="P27" s="26" t="s">
        <v>1033</v>
      </c>
      <c r="Q27" s="41" t="s">
        <v>10</v>
      </c>
      <c r="R27" s="4" t="str">
        <f>VLOOKUP(Q27,'EnergyCAP Data'!K:L,2,FALSE)</f>
        <v>CE Gen Sub DS</v>
      </c>
      <c r="S27" s="48">
        <f>VLOOKUP(C27,'EnergyCAP Data'!A:B,2,FALSE)</f>
        <v>625536</v>
      </c>
      <c r="T27" s="48">
        <v>502.93333333333334</v>
      </c>
      <c r="U27" s="39" t="s">
        <v>937</v>
      </c>
      <c r="V27" s="39" t="s">
        <v>938</v>
      </c>
      <c r="W27" s="40">
        <f t="shared" si="1"/>
        <v>0.51305347484087249</v>
      </c>
      <c r="X27" s="49">
        <f t="shared" si="2"/>
        <v>0.14198346867328113</v>
      </c>
    </row>
    <row r="28" spans="1:24" x14ac:dyDescent="0.35">
      <c r="A28" s="7">
        <f t="shared" si="0"/>
        <v>1</v>
      </c>
      <c r="B28" s="5" t="s">
        <v>1022</v>
      </c>
      <c r="C28" s="6" t="s">
        <v>186</v>
      </c>
      <c r="D28" s="5" t="s">
        <v>1375</v>
      </c>
      <c r="E28" s="8">
        <v>210000928015</v>
      </c>
      <c r="F28" s="6" t="s">
        <v>187</v>
      </c>
      <c r="G28" s="5" t="s">
        <v>1376</v>
      </c>
      <c r="H28" s="24" t="s">
        <v>2303</v>
      </c>
      <c r="I28" s="25" t="str">
        <f>VLOOKUP(C28,'Account List'!C:J,7,FALSE)</f>
        <v>601 Lakeside Ave, Room 19</v>
      </c>
      <c r="J28" s="26" t="s">
        <v>1025</v>
      </c>
      <c r="K28" s="33" t="s">
        <v>1220</v>
      </c>
      <c r="L28" s="5" t="s">
        <v>1221</v>
      </c>
      <c r="M28" s="5">
        <v>322540</v>
      </c>
      <c r="N28" s="5" t="s">
        <v>1084</v>
      </c>
      <c r="O28" s="5" t="s">
        <v>1042</v>
      </c>
      <c r="P28" s="26" t="s">
        <v>1042</v>
      </c>
      <c r="Q28" s="41" t="s">
        <v>31</v>
      </c>
      <c r="R28" s="4" t="str">
        <f>VLOOKUP(Q28,'EnergyCAP Data'!K:L,2,FALSE)</f>
        <v>CE Gen Sec DS</v>
      </c>
      <c r="S28" s="48">
        <f>VLOOKUP(C28,'EnergyCAP Data'!A:B,2,FALSE)</f>
        <v>755575</v>
      </c>
      <c r="T28" s="48">
        <v>174.98333333333335</v>
      </c>
      <c r="U28" s="39" t="s">
        <v>919</v>
      </c>
      <c r="V28" s="39" t="s">
        <v>920</v>
      </c>
      <c r="W28" s="40">
        <f t="shared" si="1"/>
        <v>0.76693472673378016</v>
      </c>
      <c r="X28" s="49">
        <f t="shared" si="2"/>
        <v>0.49292039554973915</v>
      </c>
    </row>
    <row r="29" spans="1:24" x14ac:dyDescent="0.35">
      <c r="A29" s="7">
        <f t="shared" si="0"/>
        <v>1</v>
      </c>
      <c r="B29" s="5" t="s">
        <v>1022</v>
      </c>
      <c r="C29" s="6" t="s">
        <v>274</v>
      </c>
      <c r="D29" s="5" t="s">
        <v>1488</v>
      </c>
      <c r="E29" s="8">
        <v>210000928007</v>
      </c>
      <c r="F29" s="6" t="s">
        <v>275</v>
      </c>
      <c r="G29" s="5" t="s">
        <v>1489</v>
      </c>
      <c r="H29" s="24" t="s">
        <v>2303</v>
      </c>
      <c r="I29" s="25" t="str">
        <f>VLOOKUP(C29,'Account List'!C:J,7,FALSE)</f>
        <v>601 Lakeside Ave, Room 19</v>
      </c>
      <c r="J29" s="26" t="s">
        <v>1025</v>
      </c>
      <c r="K29" s="33" t="s">
        <v>1134</v>
      </c>
      <c r="L29" s="5" t="s">
        <v>1135</v>
      </c>
      <c r="M29" s="5">
        <v>783817</v>
      </c>
      <c r="N29" s="5" t="s">
        <v>1028</v>
      </c>
      <c r="O29" s="5" t="s">
        <v>1029</v>
      </c>
      <c r="P29" s="26" t="s">
        <v>1030</v>
      </c>
      <c r="Q29" s="41" t="s">
        <v>31</v>
      </c>
      <c r="R29" s="4" t="str">
        <f>VLOOKUP(Q29,'EnergyCAP Data'!K:L,2,FALSE)</f>
        <v>CE Gen Sec DS</v>
      </c>
      <c r="S29" s="48">
        <f>VLOOKUP(C29,'EnergyCAP Data'!A:B,2,FALSE)</f>
        <v>489840</v>
      </c>
      <c r="T29" s="48">
        <v>99.816666666666677</v>
      </c>
      <c r="U29" s="39" t="s">
        <v>931</v>
      </c>
      <c r="V29" s="39" t="s">
        <v>932</v>
      </c>
      <c r="W29" s="40">
        <f t="shared" si="1"/>
        <v>0.42462857378725588</v>
      </c>
      <c r="X29" s="49">
        <f t="shared" si="2"/>
        <v>0.56020512492080221</v>
      </c>
    </row>
    <row r="30" spans="1:24" x14ac:dyDescent="0.35">
      <c r="A30" s="7">
        <f t="shared" si="0"/>
        <v>1</v>
      </c>
      <c r="B30" s="5" t="s">
        <v>1022</v>
      </c>
      <c r="C30" s="6" t="s">
        <v>889</v>
      </c>
      <c r="D30" s="5" t="s">
        <v>1501</v>
      </c>
      <c r="E30" s="8">
        <v>210000928007</v>
      </c>
      <c r="F30" s="6" t="s">
        <v>890</v>
      </c>
      <c r="G30" s="5" t="s">
        <v>1502</v>
      </c>
      <c r="H30" s="24" t="s">
        <v>2303</v>
      </c>
      <c r="I30" s="25" t="str">
        <f>VLOOKUP(C30,'Account List'!C:J,7,FALSE)</f>
        <v>601 Lakeside Ave, Room 19</v>
      </c>
      <c r="J30" s="26" t="s">
        <v>1060</v>
      </c>
      <c r="K30" s="33" t="s">
        <v>1503</v>
      </c>
      <c r="L30" s="5" t="s">
        <v>1504</v>
      </c>
      <c r="M30" s="5">
        <v>54000</v>
      </c>
      <c r="N30" s="5" t="s">
        <v>1063</v>
      </c>
      <c r="O30" s="5" t="s">
        <v>1505</v>
      </c>
      <c r="P30" s="26" t="s">
        <v>1506</v>
      </c>
      <c r="Q30" s="41" t="s">
        <v>31</v>
      </c>
      <c r="R30" s="4" t="str">
        <f>VLOOKUP(Q30,'EnergyCAP Data'!K:L,2,FALSE)</f>
        <v>CE Gen Sec DS</v>
      </c>
      <c r="S30" s="48">
        <f>VLOOKUP(C30,'EnergyCAP Data'!A:B,2,FALSE)</f>
        <v>450240</v>
      </c>
      <c r="T30" s="48">
        <v>95.27500000000002</v>
      </c>
      <c r="U30" s="39" t="s">
        <v>949</v>
      </c>
      <c r="V30" s="39" t="s">
        <v>950</v>
      </c>
      <c r="W30" s="40">
        <f t="shared" si="1"/>
        <v>0.279063427732959</v>
      </c>
      <c r="X30" s="49">
        <f t="shared" si="2"/>
        <v>0.53946219127759221</v>
      </c>
    </row>
    <row r="31" spans="1:24" x14ac:dyDescent="0.35">
      <c r="A31" s="7">
        <f t="shared" si="0"/>
        <v>1</v>
      </c>
      <c r="B31" s="5" t="s">
        <v>1022</v>
      </c>
      <c r="C31" s="6" t="s">
        <v>250</v>
      </c>
      <c r="D31" s="5" t="s">
        <v>1155</v>
      </c>
      <c r="E31" s="8">
        <v>210000928007</v>
      </c>
      <c r="F31" s="6" t="s">
        <v>251</v>
      </c>
      <c r="G31" s="5" t="s">
        <v>1435</v>
      </c>
      <c r="H31" s="24" t="s">
        <v>2303</v>
      </c>
      <c r="I31" s="25" t="str">
        <f>VLOOKUP(C31,'Account List'!C:J,7,FALSE)</f>
        <v>601 Lakeside Ave, Room 19</v>
      </c>
      <c r="J31" s="26" t="s">
        <v>1157</v>
      </c>
      <c r="K31" s="33" t="s">
        <v>1158</v>
      </c>
      <c r="L31" s="5" t="s">
        <v>1156</v>
      </c>
      <c r="M31" s="5">
        <v>27550</v>
      </c>
      <c r="N31" s="5" t="s">
        <v>1159</v>
      </c>
      <c r="O31" s="5" t="s">
        <v>1042</v>
      </c>
      <c r="P31" s="26" t="s">
        <v>1057</v>
      </c>
      <c r="Q31" s="41" t="s">
        <v>31</v>
      </c>
      <c r="R31" s="4" t="str">
        <f>VLOOKUP(Q31,'EnergyCAP Data'!K:L,2,FALSE)</f>
        <v>CE Gen Sec DS</v>
      </c>
      <c r="S31" s="48">
        <f>VLOOKUP(C31,'EnergyCAP Data'!A:B,2,FALSE)</f>
        <v>504640</v>
      </c>
      <c r="T31" s="48">
        <v>76.499999999999986</v>
      </c>
      <c r="U31" s="39" t="s">
        <v>923</v>
      </c>
      <c r="V31" s="39" t="s">
        <v>924</v>
      </c>
      <c r="W31" s="40">
        <f t="shared" si="1"/>
        <v>0.67084696423270618</v>
      </c>
      <c r="X31" s="49">
        <f t="shared" si="2"/>
        <v>0.75303667890291592</v>
      </c>
    </row>
    <row r="32" spans="1:24" x14ac:dyDescent="0.35">
      <c r="A32" s="7">
        <f t="shared" si="0"/>
        <v>1</v>
      </c>
      <c r="B32" s="5" t="s">
        <v>1022</v>
      </c>
      <c r="C32" s="6" t="s">
        <v>881</v>
      </c>
      <c r="D32" s="5" t="s">
        <v>1285</v>
      </c>
      <c r="E32" s="8">
        <v>210000928007</v>
      </c>
      <c r="F32" s="6" t="s">
        <v>882</v>
      </c>
      <c r="G32" s="5" t="s">
        <v>1286</v>
      </c>
      <c r="H32" s="24" t="s">
        <v>2303</v>
      </c>
      <c r="I32" s="25" t="str">
        <f>VLOOKUP(C32,'Account List'!C:J,7,FALSE)</f>
        <v>601 Lakeside Ave, Room 19</v>
      </c>
      <c r="J32" s="26" t="s">
        <v>1287</v>
      </c>
      <c r="K32" s="33" t="s">
        <v>1288</v>
      </c>
      <c r="L32" s="5" t="s">
        <v>1289</v>
      </c>
      <c r="M32" s="5">
        <v>12136</v>
      </c>
      <c r="N32" s="5" t="s">
        <v>1287</v>
      </c>
      <c r="O32" s="5" t="s">
        <v>1042</v>
      </c>
      <c r="P32" s="26" t="s">
        <v>1094</v>
      </c>
      <c r="Q32" s="41" t="s">
        <v>31</v>
      </c>
      <c r="R32" s="4" t="str">
        <f>VLOOKUP(Q32,'EnergyCAP Data'!K:L,2,FALSE)</f>
        <v>CE Gen Sec DS</v>
      </c>
      <c r="S32" s="48">
        <f>VLOOKUP(C32,'EnergyCAP Data'!A:B,2,FALSE)</f>
        <v>166305</v>
      </c>
      <c r="T32" s="48">
        <v>58.483333333333348</v>
      </c>
      <c r="U32" s="39" t="s">
        <v>947</v>
      </c>
      <c r="V32" s="39" t="s">
        <v>948</v>
      </c>
      <c r="W32" s="40">
        <f t="shared" si="1"/>
        <v>0.48516463092690271</v>
      </c>
      <c r="X32" s="49">
        <f t="shared" si="2"/>
        <v>0.32461537260352041</v>
      </c>
    </row>
    <row r="33" spans="1:24" x14ac:dyDescent="0.35">
      <c r="A33" s="7">
        <f t="shared" si="0"/>
        <v>1</v>
      </c>
      <c r="B33" s="5" t="s">
        <v>1022</v>
      </c>
      <c r="C33" s="6" t="s">
        <v>282</v>
      </c>
      <c r="D33" s="5" t="s">
        <v>1368</v>
      </c>
      <c r="E33" s="8">
        <v>210000928007</v>
      </c>
      <c r="F33" s="6" t="s">
        <v>283</v>
      </c>
      <c r="G33" s="5" t="s">
        <v>1195</v>
      </c>
      <c r="H33" s="24" t="s">
        <v>2303</v>
      </c>
      <c r="I33" s="25" t="str">
        <f>VLOOKUP(C33,'Account List'!C:J,7,FALSE)</f>
        <v>601 Lakeside Ave, Room 19</v>
      </c>
      <c r="J33" s="26" t="s">
        <v>1025</v>
      </c>
      <c r="K33" s="33" t="s">
        <v>1197</v>
      </c>
      <c r="L33" s="5" t="s">
        <v>1198</v>
      </c>
      <c r="M33" s="5">
        <v>53200</v>
      </c>
      <c r="N33" s="5" t="s">
        <v>1199</v>
      </c>
      <c r="O33" s="5" t="s">
        <v>1118</v>
      </c>
      <c r="P33" s="26" t="s">
        <v>1200</v>
      </c>
      <c r="Q33" s="41" t="s">
        <v>31</v>
      </c>
      <c r="R33" s="4" t="str">
        <f>VLOOKUP(Q33,'EnergyCAP Data'!K:L,2,FALSE)</f>
        <v>CE Gen Sec DS</v>
      </c>
      <c r="S33" s="48">
        <f>VLOOKUP(C33,'EnergyCAP Data'!A:B,2,FALSE)</f>
        <v>257306</v>
      </c>
      <c r="T33" s="48">
        <v>38.25</v>
      </c>
      <c r="U33" s="39" t="s">
        <v>933</v>
      </c>
      <c r="V33" s="39" t="s">
        <v>934</v>
      </c>
      <c r="W33" s="40">
        <f t="shared" si="1"/>
        <v>0.7650469754054281</v>
      </c>
      <c r="X33" s="49">
        <f t="shared" si="2"/>
        <v>0.76791715163995578</v>
      </c>
    </row>
    <row r="34" spans="1:24" x14ac:dyDescent="0.35">
      <c r="A34" s="7">
        <f t="shared" si="0"/>
        <v>1</v>
      </c>
      <c r="B34" s="5" t="s">
        <v>1022</v>
      </c>
      <c r="C34" s="6" t="s">
        <v>264</v>
      </c>
      <c r="D34" s="5" t="s">
        <v>1153</v>
      </c>
      <c r="E34" s="8">
        <v>210000928007</v>
      </c>
      <c r="F34" s="6" t="s">
        <v>265</v>
      </c>
      <c r="G34" s="5" t="s">
        <v>1154</v>
      </c>
      <c r="H34" s="24" t="s">
        <v>2303</v>
      </c>
      <c r="I34" s="25" t="str">
        <f>VLOOKUP(C34,'Account List'!C:J,7,FALSE)</f>
        <v>601 Lakeside Ave, Room 19</v>
      </c>
      <c r="J34" s="26" t="s">
        <v>1025</v>
      </c>
      <c r="K34" s="33" t="s">
        <v>1134</v>
      </c>
      <c r="L34" s="5" t="s">
        <v>1135</v>
      </c>
      <c r="M34" s="5">
        <v>783817</v>
      </c>
      <c r="N34" s="5" t="s">
        <v>1028</v>
      </c>
      <c r="O34" s="5" t="s">
        <v>1029</v>
      </c>
      <c r="P34" s="26" t="s">
        <v>1030</v>
      </c>
      <c r="Q34" s="41" t="s">
        <v>31</v>
      </c>
      <c r="R34" s="4" t="str">
        <f>VLOOKUP(Q34,'EnergyCAP Data'!K:L,2,FALSE)</f>
        <v>CE Gen Sec DS</v>
      </c>
      <c r="S34" s="48">
        <f>VLOOKUP(C34,'EnergyCAP Data'!A:B,2,FALSE)</f>
        <v>192326</v>
      </c>
      <c r="T34" s="48">
        <v>48.416666666666679</v>
      </c>
      <c r="U34" s="39" t="s">
        <v>929</v>
      </c>
      <c r="V34" s="39" t="s">
        <v>930</v>
      </c>
      <c r="W34" s="40">
        <f t="shared" si="1"/>
        <v>0.88847164546356805</v>
      </c>
      <c r="X34" s="49">
        <f t="shared" si="2"/>
        <v>0.45346002404923008</v>
      </c>
    </row>
    <row r="35" spans="1:24" x14ac:dyDescent="0.35">
      <c r="A35" s="7">
        <f t="shared" si="0"/>
        <v>1</v>
      </c>
      <c r="B35" s="5" t="s">
        <v>1022</v>
      </c>
      <c r="C35" s="6" t="s">
        <v>182</v>
      </c>
      <c r="D35" s="5" t="s">
        <v>1218</v>
      </c>
      <c r="E35" s="8">
        <v>210000928015</v>
      </c>
      <c r="F35" s="6" t="s">
        <v>183</v>
      </c>
      <c r="G35" s="5" t="s">
        <v>1219</v>
      </c>
      <c r="H35" s="24" t="s">
        <v>2303</v>
      </c>
      <c r="I35" s="25" t="str">
        <f>VLOOKUP(C35,'Account List'!C:J,7,FALSE)</f>
        <v>601 Lakeside Ave, Room 19</v>
      </c>
      <c r="J35" s="26" t="s">
        <v>1025</v>
      </c>
      <c r="K35" s="33" t="s">
        <v>1220</v>
      </c>
      <c r="L35" s="5" t="s">
        <v>1221</v>
      </c>
      <c r="M35" s="5">
        <v>322540</v>
      </c>
      <c r="N35" s="5" t="s">
        <v>1084</v>
      </c>
      <c r="O35" s="5" t="s">
        <v>1042</v>
      </c>
      <c r="P35" s="26" t="s">
        <v>1042</v>
      </c>
      <c r="Q35" s="41" t="s">
        <v>31</v>
      </c>
      <c r="R35" s="4" t="str">
        <f>VLOOKUP(Q35,'EnergyCAP Data'!K:L,2,FALSE)</f>
        <v>CE Gen Sec DS</v>
      </c>
      <c r="S35" s="48">
        <f>VLOOKUP(C35,'EnergyCAP Data'!A:B,2,FALSE)</f>
        <v>246781</v>
      </c>
      <c r="T35" s="48">
        <v>43.5</v>
      </c>
      <c r="U35" s="39" t="s">
        <v>917</v>
      </c>
      <c r="V35" s="39" t="s">
        <v>918</v>
      </c>
      <c r="W35" s="40">
        <f t="shared" si="1"/>
        <v>0.70125425740708813</v>
      </c>
      <c r="X35" s="49">
        <f t="shared" si="2"/>
        <v>0.64761717314858558</v>
      </c>
    </row>
    <row r="36" spans="1:24" x14ac:dyDescent="0.35">
      <c r="A36" s="7">
        <f t="shared" si="0"/>
        <v>1</v>
      </c>
      <c r="B36" s="5" t="s">
        <v>1022</v>
      </c>
      <c r="C36" s="6" t="s">
        <v>647</v>
      </c>
      <c r="D36" s="5" t="s">
        <v>1275</v>
      </c>
      <c r="E36" s="8" t="s">
        <v>1023</v>
      </c>
      <c r="F36" s="6" t="s">
        <v>648</v>
      </c>
      <c r="G36" s="5" t="s">
        <v>1276</v>
      </c>
      <c r="H36" s="24" t="s">
        <v>2304</v>
      </c>
      <c r="I36" s="25" t="str">
        <f>VLOOKUP(C36,'Account List'!C:J,7,FALSE)</f>
        <v>1300 Lakeside Ave E</v>
      </c>
      <c r="J36" s="26" t="s">
        <v>1147</v>
      </c>
      <c r="K36" s="33" t="s">
        <v>1277</v>
      </c>
      <c r="L36" s="5" t="s">
        <v>1278</v>
      </c>
      <c r="M36" s="5">
        <v>0</v>
      </c>
      <c r="N36" s="5" t="s">
        <v>1149</v>
      </c>
      <c r="O36" s="5" t="s">
        <v>1037</v>
      </c>
      <c r="P36" s="26" t="s">
        <v>1033</v>
      </c>
      <c r="Q36" s="41" t="s">
        <v>31</v>
      </c>
      <c r="R36" s="4" t="str">
        <f>VLOOKUP(Q36,'EnergyCAP Data'!K:L,2,FALSE)</f>
        <v>CE Gen Sec DS</v>
      </c>
      <c r="S36" s="48">
        <f>VLOOKUP(C36,'EnergyCAP Data'!A:B,2,FALSE)</f>
        <v>151056</v>
      </c>
      <c r="T36" s="48">
        <v>22.400000000000002</v>
      </c>
      <c r="U36" s="39" t="s">
        <v>945</v>
      </c>
      <c r="V36" s="39" t="s">
        <v>946</v>
      </c>
      <c r="W36" s="40">
        <f t="shared" si="1"/>
        <v>0.72477148366215494</v>
      </c>
      <c r="X36" s="49">
        <f t="shared" si="2"/>
        <v>0.76981409001956935</v>
      </c>
    </row>
    <row r="37" spans="1:24" x14ac:dyDescent="0.35">
      <c r="A37" s="7">
        <f t="shared" si="0"/>
        <v>1</v>
      </c>
      <c r="B37" s="5" t="s">
        <v>1022</v>
      </c>
      <c r="C37" s="6" t="s">
        <v>643</v>
      </c>
      <c r="D37" s="5" t="s">
        <v>1364</v>
      </c>
      <c r="E37" s="8" t="s">
        <v>1023</v>
      </c>
      <c r="F37" s="6" t="s">
        <v>644</v>
      </c>
      <c r="G37" s="5" t="s">
        <v>1365</v>
      </c>
      <c r="H37" s="24" t="s">
        <v>2304</v>
      </c>
      <c r="I37" s="25" t="str">
        <f>VLOOKUP(C37,'Account List'!C:J,7,FALSE)</f>
        <v>1300 Lakeside Ave E</v>
      </c>
      <c r="J37" s="26" t="s">
        <v>1147</v>
      </c>
      <c r="K37" s="33" t="s">
        <v>1366</v>
      </c>
      <c r="L37" s="5" t="s">
        <v>1367</v>
      </c>
      <c r="M37" s="5">
        <v>0</v>
      </c>
      <c r="N37" s="5" t="s">
        <v>1149</v>
      </c>
      <c r="O37" s="5" t="s">
        <v>1037</v>
      </c>
      <c r="P37" s="26" t="s">
        <v>1033</v>
      </c>
      <c r="Q37" s="41" t="s">
        <v>31</v>
      </c>
      <c r="R37" s="4" t="str">
        <f>VLOOKUP(Q37,'EnergyCAP Data'!K:L,2,FALSE)</f>
        <v>CE Gen Sec DS</v>
      </c>
      <c r="S37" s="48">
        <f>VLOOKUP(C37,'EnergyCAP Data'!A:B,2,FALSE)</f>
        <v>152066</v>
      </c>
      <c r="T37" s="48">
        <v>21.166666666666668</v>
      </c>
      <c r="U37" s="39" t="s">
        <v>943</v>
      </c>
      <c r="V37" s="39" t="s">
        <v>944</v>
      </c>
      <c r="W37" s="40">
        <f t="shared" si="1"/>
        <v>0.70613803004048792</v>
      </c>
      <c r="X37" s="49">
        <f t="shared" si="2"/>
        <v>0.82011649228777905</v>
      </c>
    </row>
    <row r="38" spans="1:24" x14ac:dyDescent="0.35">
      <c r="A38" s="7">
        <f t="shared" si="0"/>
        <v>1</v>
      </c>
      <c r="B38" s="5" t="s">
        <v>1110</v>
      </c>
      <c r="C38" s="6" t="s">
        <v>346</v>
      </c>
      <c r="D38" s="5" t="s">
        <v>1369</v>
      </c>
      <c r="E38" s="8">
        <v>210000949003</v>
      </c>
      <c r="F38" s="6" t="s">
        <v>348</v>
      </c>
      <c r="G38" s="5" t="s">
        <v>1370</v>
      </c>
      <c r="H38" s="24" t="s">
        <v>2302</v>
      </c>
      <c r="I38" s="25" t="str">
        <f>VLOOKUP(C38,'Account List'!C:J,7,FALSE)</f>
        <v>1201 Lakeside Ave</v>
      </c>
      <c r="J38" s="26" t="s">
        <v>1048</v>
      </c>
      <c r="K38" s="33" t="s">
        <v>1371</v>
      </c>
      <c r="L38" s="5" t="s">
        <v>1372</v>
      </c>
      <c r="M38" s="5">
        <v>6816</v>
      </c>
      <c r="N38" s="5" t="s">
        <v>1036</v>
      </c>
      <c r="O38" s="5" t="s">
        <v>1037</v>
      </c>
      <c r="P38" s="26" t="s">
        <v>1033</v>
      </c>
      <c r="Q38" s="41" t="s">
        <v>6</v>
      </c>
      <c r="R38" s="4" t="str">
        <f>VLOOKUP(Q38,'EnergyCAP Data'!K:L,2,FALSE)</f>
        <v>OE Gen Pri DS</v>
      </c>
      <c r="S38" s="48">
        <f>VLOOKUP(C38,'EnergyCAP Data'!A:B,2,FALSE)</f>
        <v>105272</v>
      </c>
      <c r="T38" s="48">
        <v>70.516666666666666</v>
      </c>
      <c r="U38" s="39" t="s">
        <v>953</v>
      </c>
      <c r="V38" s="39" t="s">
        <v>954</v>
      </c>
      <c r="W38" s="40">
        <f t="shared" si="1"/>
        <v>0.61128696624837953</v>
      </c>
      <c r="X38" s="49">
        <f t="shared" si="2"/>
        <v>0.1704185998322881</v>
      </c>
    </row>
    <row r="39" spans="1:24" x14ac:dyDescent="0.35">
      <c r="A39" s="7">
        <f t="shared" si="0"/>
        <v>1</v>
      </c>
      <c r="B39" s="5" t="s">
        <v>1022</v>
      </c>
      <c r="C39" s="6" t="s">
        <v>254</v>
      </c>
      <c r="D39" s="5" t="s">
        <v>1177</v>
      </c>
      <c r="E39" s="8">
        <v>210000928007</v>
      </c>
      <c r="F39" s="6" t="s">
        <v>255</v>
      </c>
      <c r="G39" s="5" t="s">
        <v>1178</v>
      </c>
      <c r="H39" s="24" t="s">
        <v>2303</v>
      </c>
      <c r="I39" s="25" t="str">
        <f>VLOOKUP(C39,'Account List'!C:J,7,FALSE)</f>
        <v>601 Lakeside Ave, Room 19</v>
      </c>
      <c r="J39" s="26" t="s">
        <v>1115</v>
      </c>
      <c r="K39" s="33" t="s">
        <v>1179</v>
      </c>
      <c r="L39" s="5" t="s">
        <v>1180</v>
      </c>
      <c r="M39" s="5">
        <v>10000</v>
      </c>
      <c r="N39" s="5" t="s">
        <v>1115</v>
      </c>
      <c r="O39" s="5" t="s">
        <v>1118</v>
      </c>
      <c r="P39" s="26" t="s">
        <v>1119</v>
      </c>
      <c r="Q39" s="41" t="s">
        <v>31</v>
      </c>
      <c r="R39" s="4" t="str">
        <f>VLOOKUP(Q39,'EnergyCAP Data'!K:L,2,FALSE)</f>
        <v>CE Gen Sec DS</v>
      </c>
      <c r="S39" s="48">
        <f>VLOOKUP(C39,'EnergyCAP Data'!A:B,2,FALSE)</f>
        <v>114880</v>
      </c>
      <c r="T39" s="48">
        <v>26.084615384615386</v>
      </c>
      <c r="U39" s="39" t="s">
        <v>925</v>
      </c>
      <c r="V39" s="39" t="s">
        <v>926</v>
      </c>
      <c r="W39" s="40">
        <f t="shared" si="1"/>
        <v>0.40184696813948195</v>
      </c>
      <c r="X39" s="49">
        <f t="shared" si="2"/>
        <v>0.50275440361203239</v>
      </c>
    </row>
    <row r="40" spans="1:24" x14ac:dyDescent="0.35">
      <c r="A40" s="7">
        <f t="shared" si="0"/>
        <v>1</v>
      </c>
      <c r="B40" s="5" t="s">
        <v>1022</v>
      </c>
      <c r="C40" s="6" t="s">
        <v>296</v>
      </c>
      <c r="D40" s="5" t="s">
        <v>1571</v>
      </c>
      <c r="E40" s="8">
        <v>210000928007</v>
      </c>
      <c r="F40" s="6" t="s">
        <v>297</v>
      </c>
      <c r="G40" s="5" t="s">
        <v>1572</v>
      </c>
      <c r="H40" s="24" t="s">
        <v>2303</v>
      </c>
      <c r="I40" s="25" t="str">
        <f>VLOOKUP(C40,'Account List'!C:J,7,FALSE)</f>
        <v>601 Lakeside Ave, Room 19</v>
      </c>
      <c r="J40" s="26" t="s">
        <v>1025</v>
      </c>
      <c r="K40" s="33" t="s">
        <v>1134</v>
      </c>
      <c r="L40" s="5" t="s">
        <v>1135</v>
      </c>
      <c r="M40" s="5">
        <v>783817</v>
      </c>
      <c r="N40" s="5" t="s">
        <v>1028</v>
      </c>
      <c r="O40" s="5" t="s">
        <v>1029</v>
      </c>
      <c r="P40" s="26" t="s">
        <v>1030</v>
      </c>
      <c r="Q40" s="41" t="s">
        <v>31</v>
      </c>
      <c r="R40" s="4" t="str">
        <f>VLOOKUP(Q40,'EnergyCAP Data'!K:L,2,FALSE)</f>
        <v>CE Gen Sec DS</v>
      </c>
      <c r="S40" s="48">
        <f>VLOOKUP(C40,'EnergyCAP Data'!A:B,2,FALSE)</f>
        <v>80000</v>
      </c>
      <c r="T40" s="48">
        <v>25.733333333333334</v>
      </c>
      <c r="U40" s="39" t="s">
        <v>935</v>
      </c>
      <c r="V40" s="39" t="s">
        <v>936</v>
      </c>
      <c r="W40" s="40">
        <f t="shared" si="1"/>
        <v>0.53518008997340638</v>
      </c>
      <c r="X40" s="49">
        <f t="shared" si="2"/>
        <v>0.35488679111363475</v>
      </c>
    </row>
    <row r="41" spans="1:24" x14ac:dyDescent="0.35">
      <c r="A41" s="7">
        <f t="shared" si="0"/>
        <v>1</v>
      </c>
      <c r="B41" s="5" t="s">
        <v>1022</v>
      </c>
      <c r="C41" s="6" t="s">
        <v>236</v>
      </c>
      <c r="D41" s="5" t="s">
        <v>1509</v>
      </c>
      <c r="E41" s="8">
        <v>210000928007</v>
      </c>
      <c r="F41" s="6" t="s">
        <v>237</v>
      </c>
      <c r="G41" s="5" t="s">
        <v>1510</v>
      </c>
      <c r="H41" s="24" t="s">
        <v>2303</v>
      </c>
      <c r="I41" s="25" t="str">
        <f>VLOOKUP(C41,'Account List'!C:J,7,FALSE)</f>
        <v>601 Lakeside Ave, Room 19</v>
      </c>
      <c r="J41" s="26" t="s">
        <v>1025</v>
      </c>
      <c r="K41" s="33" t="s">
        <v>1247</v>
      </c>
      <c r="L41" s="5" t="s">
        <v>1248</v>
      </c>
      <c r="M41" s="5">
        <v>30000</v>
      </c>
      <c r="N41" s="5" t="s">
        <v>1084</v>
      </c>
      <c r="O41" s="5" t="s">
        <v>1042</v>
      </c>
      <c r="P41" s="26" t="s">
        <v>1043</v>
      </c>
      <c r="Q41" s="41" t="s">
        <v>31</v>
      </c>
      <c r="R41" s="4" t="str">
        <f>VLOOKUP(Q41,'EnergyCAP Data'!K:L,2,FALSE)</f>
        <v>CE Gen Sec DS</v>
      </c>
      <c r="S41" s="48">
        <f>VLOOKUP(C41,'EnergyCAP Data'!A:B,2,FALSE)</f>
        <v>126614</v>
      </c>
      <c r="T41" s="48">
        <v>26.549999999999997</v>
      </c>
      <c r="U41" s="39" t="s">
        <v>921</v>
      </c>
      <c r="V41" s="39" t="s">
        <v>922</v>
      </c>
      <c r="W41" s="40">
        <f t="shared" si="1"/>
        <v>0.68147713352333783</v>
      </c>
      <c r="X41" s="49">
        <f t="shared" si="2"/>
        <v>0.54439370877727045</v>
      </c>
    </row>
    <row r="42" spans="1:24" x14ac:dyDescent="0.35">
      <c r="A42" s="7">
        <f t="shared" si="0"/>
        <v>1</v>
      </c>
      <c r="B42" s="5" t="s">
        <v>1022</v>
      </c>
      <c r="C42" s="6" t="s">
        <v>256</v>
      </c>
      <c r="D42" s="5" t="s">
        <v>1155</v>
      </c>
      <c r="E42" s="8">
        <v>210000928007</v>
      </c>
      <c r="F42" s="6" t="s">
        <v>257</v>
      </c>
      <c r="G42" s="5" t="s">
        <v>1156</v>
      </c>
      <c r="H42" s="24" t="s">
        <v>2303</v>
      </c>
      <c r="I42" s="25" t="str">
        <f>VLOOKUP(C42,'Account List'!C:J,7,FALSE)</f>
        <v>601 Lakeside Ave, Room 19</v>
      </c>
      <c r="J42" s="26" t="s">
        <v>1157</v>
      </c>
      <c r="K42" s="33" t="s">
        <v>1158</v>
      </c>
      <c r="L42" s="5" t="s">
        <v>1156</v>
      </c>
      <c r="M42" s="5">
        <v>27550</v>
      </c>
      <c r="N42" s="5" t="s">
        <v>1159</v>
      </c>
      <c r="O42" s="5" t="s">
        <v>1042</v>
      </c>
      <c r="P42" s="26" t="s">
        <v>1057</v>
      </c>
      <c r="Q42" s="41" t="s">
        <v>31</v>
      </c>
      <c r="R42" s="4" t="str">
        <f>VLOOKUP(Q42,'EnergyCAP Data'!K:L,2,FALSE)</f>
        <v>CE Gen Sec DS</v>
      </c>
      <c r="S42" s="48">
        <f>VLOOKUP(C42,'EnergyCAP Data'!A:B,2,FALSE)</f>
        <v>144228</v>
      </c>
      <c r="T42" s="48">
        <v>16.2</v>
      </c>
      <c r="U42" s="39" t="s">
        <v>927</v>
      </c>
      <c r="V42" s="39" t="s">
        <v>928</v>
      </c>
      <c r="W42" s="40">
        <f t="shared" si="1"/>
        <v>0.80076570763996702</v>
      </c>
      <c r="X42" s="49">
        <f t="shared" si="2"/>
        <v>1.0163199729409775</v>
      </c>
    </row>
    <row r="43" spans="1:24" x14ac:dyDescent="0.35">
      <c r="R43" s="61" t="s">
        <v>2300</v>
      </c>
      <c r="S43" s="62">
        <f>SUM(S3:S42)</f>
        <v>109721525</v>
      </c>
      <c r="T43" s="63">
        <f>SUM(T3:T42)-SUM(T3,T4,T6,T7,T8,T10,T12,T14,T16,T18,T20)</f>
        <v>11488.938782051286</v>
      </c>
    </row>
    <row r="47" spans="1:24" x14ac:dyDescent="0.35">
      <c r="S47" s="59"/>
    </row>
    <row r="48" spans="1:24" x14ac:dyDescent="0.35">
      <c r="S48" s="59"/>
    </row>
    <row r="49" spans="19:19" x14ac:dyDescent="0.35">
      <c r="S49" s="84"/>
    </row>
    <row r="50" spans="19:19" x14ac:dyDescent="0.35">
      <c r="S50" s="84"/>
    </row>
    <row r="51" spans="19:19" x14ac:dyDescent="0.35">
      <c r="S51" s="84"/>
    </row>
    <row r="52" spans="19:19" x14ac:dyDescent="0.35">
      <c r="S52" s="59"/>
    </row>
    <row r="53" spans="19:19" x14ac:dyDescent="0.35">
      <c r="S53" s="59"/>
    </row>
  </sheetData>
  <autoFilter ref="P1:P53"/>
  <conditionalFormatting sqref="X15:X16 X3 X12:X13 X10 X8 X5 X18:X19 X21:X24 X26:X30 X32:X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F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4"/>
  <sheetViews>
    <sheetView workbookViewId="0">
      <selection activeCell="E18" sqref="E18"/>
    </sheetView>
  </sheetViews>
  <sheetFormatPr defaultRowHeight="14.5" x14ac:dyDescent="0.35"/>
  <cols>
    <col min="1" max="1" width="19.453125" style="76" customWidth="1"/>
    <col min="2" max="2" width="17.81640625" style="76" customWidth="1"/>
    <col min="3" max="3" width="8.7265625" style="76"/>
    <col min="4" max="4" width="14.453125" customWidth="1"/>
    <col min="5" max="5" width="42.1796875" customWidth="1"/>
    <col min="6" max="6" width="34.54296875" customWidth="1"/>
    <col min="7" max="7" width="12" customWidth="1"/>
    <col min="11" max="11" width="15" customWidth="1"/>
    <col min="12" max="12" width="15.7265625" customWidth="1"/>
    <col min="14" max="14" width="19.453125" customWidth="1"/>
  </cols>
  <sheetData>
    <row r="1" spans="1:16" x14ac:dyDescent="0.35">
      <c r="E1" s="151" t="s">
        <v>2817</v>
      </c>
      <c r="F1" s="151"/>
      <c r="G1" s="151"/>
      <c r="H1" s="151"/>
      <c r="N1" s="152" t="s">
        <v>3033</v>
      </c>
      <c r="O1" s="152"/>
      <c r="P1" s="152"/>
    </row>
    <row r="2" spans="1:16" ht="29" x14ac:dyDescent="0.35">
      <c r="A2" s="89" t="s">
        <v>2773</v>
      </c>
      <c r="B2" s="89" t="s">
        <v>3037</v>
      </c>
      <c r="C2" s="89" t="s">
        <v>2774</v>
      </c>
      <c r="E2" s="88" t="s">
        <v>2780</v>
      </c>
      <c r="F2" s="88" t="s">
        <v>2779</v>
      </c>
      <c r="G2" s="88" t="s">
        <v>3037</v>
      </c>
      <c r="H2" s="88" t="s">
        <v>2774</v>
      </c>
      <c r="I2" s="75"/>
      <c r="J2" s="75"/>
      <c r="K2" s="80" t="s">
        <v>1019</v>
      </c>
      <c r="L2" s="81" t="s">
        <v>1020</v>
      </c>
      <c r="N2" s="90" t="s">
        <v>2773</v>
      </c>
      <c r="O2" s="76" t="s">
        <v>3036</v>
      </c>
      <c r="P2" s="90" t="s">
        <v>2774</v>
      </c>
    </row>
    <row r="3" spans="1:16" x14ac:dyDescent="0.35">
      <c r="A3" t="s">
        <v>4</v>
      </c>
      <c r="B3" s="76">
        <v>471303</v>
      </c>
      <c r="C3" s="76" t="s">
        <v>2775</v>
      </c>
      <c r="E3" s="76" t="s">
        <v>2781</v>
      </c>
      <c r="F3" s="76" t="s">
        <v>3038</v>
      </c>
      <c r="G3" s="76">
        <v>8290</v>
      </c>
      <c r="H3" s="76" t="s">
        <v>2775</v>
      </c>
      <c r="K3" s="80" t="s">
        <v>31</v>
      </c>
      <c r="L3" s="80" t="s">
        <v>32</v>
      </c>
      <c r="N3" s="76" t="s">
        <v>4</v>
      </c>
      <c r="O3" s="76">
        <v>83.067999999999998</v>
      </c>
      <c r="P3" s="90" t="s">
        <v>2818</v>
      </c>
    </row>
    <row r="4" spans="1:16" x14ac:dyDescent="0.35">
      <c r="A4" t="s">
        <v>8</v>
      </c>
      <c r="B4" s="76">
        <v>35935974</v>
      </c>
      <c r="C4" s="76" t="s">
        <v>2775</v>
      </c>
      <c r="E4" s="76" t="s">
        <v>2782</v>
      </c>
      <c r="F4" s="76" t="s">
        <v>2315</v>
      </c>
      <c r="G4" s="76">
        <v>462</v>
      </c>
      <c r="H4" s="76" t="s">
        <v>2775</v>
      </c>
      <c r="K4" s="80" t="s">
        <v>2777</v>
      </c>
      <c r="L4" s="80" t="s">
        <v>2778</v>
      </c>
      <c r="N4" s="76" t="s">
        <v>8</v>
      </c>
      <c r="O4" s="76">
        <v>6025.8</v>
      </c>
      <c r="P4" s="90" t="s">
        <v>2818</v>
      </c>
    </row>
    <row r="5" spans="1:16" x14ac:dyDescent="0.35">
      <c r="A5" t="s">
        <v>12</v>
      </c>
      <c r="B5" s="76">
        <v>25634044</v>
      </c>
      <c r="C5" s="76" t="s">
        <v>2775</v>
      </c>
      <c r="E5" s="76" t="s">
        <v>2783</v>
      </c>
      <c r="F5" s="76" t="s">
        <v>3039</v>
      </c>
      <c r="G5" s="76">
        <v>16108</v>
      </c>
      <c r="H5" s="76" t="s">
        <v>2775</v>
      </c>
      <c r="K5" s="3" t="s">
        <v>2316</v>
      </c>
      <c r="L5" s="3" t="s">
        <v>2317</v>
      </c>
      <c r="N5" s="76" t="s">
        <v>12</v>
      </c>
      <c r="O5" s="76">
        <v>4275.8</v>
      </c>
      <c r="P5" s="90" t="s">
        <v>2818</v>
      </c>
    </row>
    <row r="6" spans="1:16" x14ac:dyDescent="0.35">
      <c r="A6" t="s">
        <v>16</v>
      </c>
      <c r="B6" s="76">
        <v>17525268</v>
      </c>
      <c r="C6" s="76" t="s">
        <v>2775</v>
      </c>
      <c r="E6" s="76" t="s">
        <v>2784</v>
      </c>
      <c r="F6" s="76" t="s">
        <v>2295</v>
      </c>
      <c r="G6" s="76">
        <v>3912</v>
      </c>
      <c r="H6" s="76" t="s">
        <v>2775</v>
      </c>
      <c r="K6" s="3" t="s">
        <v>25</v>
      </c>
      <c r="L6" s="3" t="s">
        <v>26</v>
      </c>
      <c r="N6" s="76" t="s">
        <v>23</v>
      </c>
      <c r="O6" s="76">
        <v>5</v>
      </c>
      <c r="P6" s="90" t="s">
        <v>2818</v>
      </c>
    </row>
    <row r="7" spans="1:16" x14ac:dyDescent="0.35">
      <c r="A7" t="s">
        <v>19</v>
      </c>
      <c r="B7" s="76">
        <v>3786</v>
      </c>
      <c r="C7" s="76" t="s">
        <v>2775</v>
      </c>
      <c r="E7" s="76" t="s">
        <v>2785</v>
      </c>
      <c r="F7" s="76" t="s">
        <v>3040</v>
      </c>
      <c r="G7" s="76">
        <v>0</v>
      </c>
      <c r="H7" s="76" t="s">
        <v>2775</v>
      </c>
      <c r="K7" s="3" t="s">
        <v>25</v>
      </c>
      <c r="L7" s="3" t="s">
        <v>26</v>
      </c>
      <c r="N7" s="76" t="s">
        <v>27</v>
      </c>
      <c r="O7" s="76">
        <v>490.2</v>
      </c>
      <c r="P7" s="90" t="s">
        <v>2818</v>
      </c>
    </row>
    <row r="8" spans="1:16" x14ac:dyDescent="0.35">
      <c r="A8" t="s">
        <v>23</v>
      </c>
      <c r="B8" s="76">
        <v>93</v>
      </c>
      <c r="C8" s="76" t="s">
        <v>2775</v>
      </c>
      <c r="E8" s="76" t="s">
        <v>2785</v>
      </c>
      <c r="F8" s="76" t="s">
        <v>3041</v>
      </c>
      <c r="G8" s="76">
        <v>16421</v>
      </c>
      <c r="H8" s="76" t="s">
        <v>2775</v>
      </c>
      <c r="K8" s="80" t="s">
        <v>42</v>
      </c>
      <c r="L8" s="3" t="s">
        <v>43</v>
      </c>
      <c r="N8" s="76" t="s">
        <v>33</v>
      </c>
      <c r="O8" s="76">
        <v>262.8</v>
      </c>
      <c r="P8" s="90" t="s">
        <v>2818</v>
      </c>
    </row>
    <row r="9" spans="1:16" x14ac:dyDescent="0.35">
      <c r="A9" t="s">
        <v>27</v>
      </c>
      <c r="B9" s="76">
        <v>1550127</v>
      </c>
      <c r="C9" s="76" t="s">
        <v>2775</v>
      </c>
      <c r="E9" s="76" t="s">
        <v>2786</v>
      </c>
      <c r="F9" s="76" t="s">
        <v>2278</v>
      </c>
      <c r="G9" s="76">
        <v>4140</v>
      </c>
      <c r="H9" s="76" t="s">
        <v>2775</v>
      </c>
      <c r="K9" s="80" t="s">
        <v>6</v>
      </c>
      <c r="L9" s="80" t="s">
        <v>7</v>
      </c>
      <c r="N9" s="76" t="s">
        <v>36</v>
      </c>
      <c r="O9" s="76">
        <v>405.9</v>
      </c>
      <c r="P9" s="90" t="s">
        <v>2818</v>
      </c>
    </row>
    <row r="10" spans="1:16" x14ac:dyDescent="0.35">
      <c r="A10" t="s">
        <v>33</v>
      </c>
      <c r="B10" s="76">
        <v>1208011</v>
      </c>
      <c r="C10" s="76" t="s">
        <v>2775</v>
      </c>
      <c r="E10" s="76" t="s">
        <v>2787</v>
      </c>
      <c r="F10" s="76" t="s">
        <v>3042</v>
      </c>
      <c r="G10" s="76">
        <v>1443810</v>
      </c>
      <c r="H10" s="76" t="s">
        <v>2775</v>
      </c>
      <c r="K10" s="80" t="s">
        <v>523</v>
      </c>
      <c r="L10" s="80" t="s">
        <v>524</v>
      </c>
      <c r="N10" s="76" t="s">
        <v>39</v>
      </c>
      <c r="O10" s="76">
        <v>2791.1</v>
      </c>
      <c r="P10" s="90" t="s">
        <v>2818</v>
      </c>
    </row>
    <row r="11" spans="1:16" x14ac:dyDescent="0.35">
      <c r="A11" t="s">
        <v>36</v>
      </c>
      <c r="B11" s="76">
        <v>1547193</v>
      </c>
      <c r="C11" s="76" t="s">
        <v>2775</v>
      </c>
      <c r="E11" s="76" t="s">
        <v>2788</v>
      </c>
      <c r="F11" s="76" t="s">
        <v>3043</v>
      </c>
      <c r="G11" s="76">
        <v>1096565</v>
      </c>
      <c r="H11" s="76" t="s">
        <v>2775</v>
      </c>
      <c r="K11" s="80" t="s">
        <v>10</v>
      </c>
      <c r="L11" s="80" t="s">
        <v>11</v>
      </c>
      <c r="N11" s="76" t="s">
        <v>44</v>
      </c>
      <c r="O11" s="76">
        <v>681.6</v>
      </c>
      <c r="P11" s="90" t="s">
        <v>2818</v>
      </c>
    </row>
    <row r="12" spans="1:16" x14ac:dyDescent="0.35">
      <c r="A12" t="s">
        <v>39</v>
      </c>
      <c r="B12" s="76">
        <v>16288527</v>
      </c>
      <c r="C12" s="76" t="s">
        <v>2775</v>
      </c>
      <c r="E12" s="76" t="s">
        <v>2789</v>
      </c>
      <c r="F12" s="76" t="s">
        <v>3044</v>
      </c>
      <c r="G12" s="76">
        <v>15837936</v>
      </c>
      <c r="H12" s="76" t="s">
        <v>2775</v>
      </c>
      <c r="K12" s="80" t="s">
        <v>42</v>
      </c>
      <c r="L12" s="3" t="s">
        <v>43</v>
      </c>
      <c r="N12" s="76" t="s">
        <v>47</v>
      </c>
      <c r="O12" s="76">
        <v>960</v>
      </c>
      <c r="P12" s="90" t="s">
        <v>2818</v>
      </c>
    </row>
    <row r="13" spans="1:16" x14ac:dyDescent="0.35">
      <c r="A13" t="s">
        <v>44</v>
      </c>
      <c r="B13" s="76">
        <v>1956042</v>
      </c>
      <c r="C13" s="76" t="s">
        <v>2775</v>
      </c>
      <c r="E13" s="76" t="s">
        <v>2790</v>
      </c>
      <c r="F13" s="76" t="s">
        <v>3045</v>
      </c>
      <c r="G13" s="76">
        <v>9782416</v>
      </c>
      <c r="H13" s="76" t="s">
        <v>2775</v>
      </c>
      <c r="K13" s="80" t="s">
        <v>17</v>
      </c>
      <c r="L13" s="80" t="s">
        <v>18</v>
      </c>
      <c r="N13" s="76" t="s">
        <v>49</v>
      </c>
      <c r="O13" s="76">
        <v>636.5</v>
      </c>
      <c r="P13" s="90" t="s">
        <v>2818</v>
      </c>
    </row>
    <row r="14" spans="1:16" x14ac:dyDescent="0.35">
      <c r="A14" t="s">
        <v>47</v>
      </c>
      <c r="B14" s="76">
        <v>2540375</v>
      </c>
      <c r="C14" s="76" t="s">
        <v>2775</v>
      </c>
      <c r="E14" s="76" t="s">
        <v>2791</v>
      </c>
      <c r="F14" s="76" t="s">
        <v>2276</v>
      </c>
      <c r="G14" s="76">
        <v>13692</v>
      </c>
      <c r="H14" s="76" t="s">
        <v>2775</v>
      </c>
      <c r="K14" s="80" t="s">
        <v>6</v>
      </c>
      <c r="L14" s="80" t="s">
        <v>7</v>
      </c>
      <c r="N14" s="76" t="s">
        <v>52</v>
      </c>
      <c r="O14" s="76">
        <v>1730.9</v>
      </c>
      <c r="P14" s="90" t="s">
        <v>2818</v>
      </c>
    </row>
    <row r="15" spans="1:16" x14ac:dyDescent="0.35">
      <c r="A15" t="s">
        <v>49</v>
      </c>
      <c r="B15" s="76">
        <v>1871630</v>
      </c>
      <c r="C15" s="76" t="s">
        <v>2775</v>
      </c>
      <c r="E15" s="76" t="s">
        <v>2792</v>
      </c>
      <c r="F15" s="76" t="s">
        <v>3046</v>
      </c>
      <c r="G15" s="76">
        <v>10663</v>
      </c>
      <c r="H15" s="76" t="s">
        <v>2775</v>
      </c>
      <c r="N15" s="76" t="s">
        <v>55</v>
      </c>
      <c r="O15" s="76">
        <v>0</v>
      </c>
      <c r="P15" s="90" t="s">
        <v>2818</v>
      </c>
    </row>
    <row r="16" spans="1:16" x14ac:dyDescent="0.35">
      <c r="A16" t="s">
        <v>52</v>
      </c>
      <c r="B16" s="76">
        <v>9101954</v>
      </c>
      <c r="C16" s="76" t="s">
        <v>2775</v>
      </c>
      <c r="E16" s="76" t="s">
        <v>2793</v>
      </c>
      <c r="F16" s="76" t="s">
        <v>3047</v>
      </c>
      <c r="G16" s="76">
        <v>7804</v>
      </c>
      <c r="H16" s="76" t="s">
        <v>2775</v>
      </c>
      <c r="N16" s="76" t="s">
        <v>58</v>
      </c>
      <c r="O16" s="76">
        <v>0</v>
      </c>
      <c r="P16" s="90" t="s">
        <v>2818</v>
      </c>
    </row>
    <row r="17" spans="1:16" x14ac:dyDescent="0.35">
      <c r="A17" t="s">
        <v>55</v>
      </c>
      <c r="B17" s="76">
        <v>15912</v>
      </c>
      <c r="C17" s="76" t="s">
        <v>2775</v>
      </c>
      <c r="E17" s="76" t="s">
        <v>2794</v>
      </c>
      <c r="F17" s="76" t="s">
        <v>3048</v>
      </c>
      <c r="G17" s="76">
        <v>1027302</v>
      </c>
      <c r="H17" s="76" t="s">
        <v>2775</v>
      </c>
      <c r="N17" s="76" t="s">
        <v>60</v>
      </c>
      <c r="O17" s="76">
        <v>0</v>
      </c>
      <c r="P17" s="90" t="s">
        <v>2818</v>
      </c>
    </row>
    <row r="18" spans="1:16" x14ac:dyDescent="0.35">
      <c r="A18" t="s">
        <v>58</v>
      </c>
      <c r="B18" s="76">
        <v>21420</v>
      </c>
      <c r="C18" s="76" t="s">
        <v>2775</v>
      </c>
      <c r="E18" s="76" t="s">
        <v>2795</v>
      </c>
      <c r="F18" s="76" t="s">
        <v>3049</v>
      </c>
      <c r="G18" s="76">
        <v>519891</v>
      </c>
      <c r="H18" s="76" t="s">
        <v>2775</v>
      </c>
      <c r="N18" s="76" t="s">
        <v>62</v>
      </c>
      <c r="O18" s="76">
        <v>0</v>
      </c>
      <c r="P18" s="90" t="s">
        <v>2818</v>
      </c>
    </row>
    <row r="19" spans="1:16" x14ac:dyDescent="0.35">
      <c r="A19" t="s">
        <v>60</v>
      </c>
      <c r="B19" s="76">
        <v>11376</v>
      </c>
      <c r="C19" s="76" t="s">
        <v>2775</v>
      </c>
      <c r="E19" s="76" t="s">
        <v>2796</v>
      </c>
      <c r="F19" s="76" t="s">
        <v>3050</v>
      </c>
      <c r="G19" s="76">
        <v>0</v>
      </c>
      <c r="H19" s="76" t="s">
        <v>2775</v>
      </c>
      <c r="N19" s="76" t="s">
        <v>64</v>
      </c>
      <c r="O19" s="76">
        <v>0</v>
      </c>
      <c r="P19" s="90" t="s">
        <v>2818</v>
      </c>
    </row>
    <row r="20" spans="1:16" x14ac:dyDescent="0.35">
      <c r="A20" t="s">
        <v>62</v>
      </c>
      <c r="B20" s="76">
        <v>1956</v>
      </c>
      <c r="C20" s="76" t="s">
        <v>2775</v>
      </c>
      <c r="E20" s="76" t="s">
        <v>2796</v>
      </c>
      <c r="F20" s="76" t="s">
        <v>3051</v>
      </c>
      <c r="G20" s="76">
        <v>223605</v>
      </c>
      <c r="H20" s="76" t="s">
        <v>2775</v>
      </c>
      <c r="N20" s="76" t="s">
        <v>66</v>
      </c>
      <c r="O20" s="76">
        <v>0</v>
      </c>
      <c r="P20" s="90" t="s">
        <v>2818</v>
      </c>
    </row>
    <row r="21" spans="1:16" x14ac:dyDescent="0.35">
      <c r="A21" t="s">
        <v>64</v>
      </c>
      <c r="B21" s="76">
        <v>3912</v>
      </c>
      <c r="C21" s="76" t="s">
        <v>2775</v>
      </c>
      <c r="E21" s="76" t="s">
        <v>2797</v>
      </c>
      <c r="F21" s="76" t="s">
        <v>3052</v>
      </c>
      <c r="G21" s="76">
        <v>23176</v>
      </c>
      <c r="H21" s="76" t="s">
        <v>2775</v>
      </c>
      <c r="N21" s="76" t="s">
        <v>68</v>
      </c>
      <c r="O21" s="76">
        <v>0</v>
      </c>
      <c r="P21" s="90" t="s">
        <v>2818</v>
      </c>
    </row>
    <row r="22" spans="1:16" x14ac:dyDescent="0.35">
      <c r="A22" t="s">
        <v>66</v>
      </c>
      <c r="B22" s="76">
        <v>73560</v>
      </c>
      <c r="C22" s="76" t="s">
        <v>2775</v>
      </c>
      <c r="E22" s="76" t="s">
        <v>2798</v>
      </c>
      <c r="F22" s="76" t="s">
        <v>3053</v>
      </c>
      <c r="G22" s="76">
        <v>919430</v>
      </c>
      <c r="H22" s="76" t="s">
        <v>2775</v>
      </c>
      <c r="N22" s="76" t="s">
        <v>70</v>
      </c>
      <c r="O22" s="76">
        <v>54.8</v>
      </c>
      <c r="P22" s="90" t="s">
        <v>2818</v>
      </c>
    </row>
    <row r="23" spans="1:16" x14ac:dyDescent="0.35">
      <c r="A23" t="s">
        <v>68</v>
      </c>
      <c r="B23" s="76">
        <v>9612</v>
      </c>
      <c r="C23" s="76" t="s">
        <v>2775</v>
      </c>
      <c r="E23" s="76" t="s">
        <v>2799</v>
      </c>
      <c r="F23" s="76" t="s">
        <v>3054</v>
      </c>
      <c r="G23" s="76">
        <v>1036612</v>
      </c>
      <c r="H23" s="76" t="s">
        <v>2775</v>
      </c>
      <c r="N23" s="76" t="s">
        <v>72</v>
      </c>
      <c r="O23" s="76">
        <v>5</v>
      </c>
      <c r="P23" s="90" t="s">
        <v>2818</v>
      </c>
    </row>
    <row r="24" spans="1:16" x14ac:dyDescent="0.35">
      <c r="A24" t="s">
        <v>70</v>
      </c>
      <c r="B24" s="76">
        <v>18467</v>
      </c>
      <c r="C24" s="76" t="s">
        <v>2775</v>
      </c>
      <c r="E24" s="76" t="s">
        <v>2800</v>
      </c>
      <c r="F24" s="76" t="s">
        <v>3055</v>
      </c>
      <c r="G24" s="76">
        <v>28610</v>
      </c>
      <c r="H24" s="76" t="s">
        <v>2775</v>
      </c>
      <c r="N24" s="76" t="s">
        <v>74</v>
      </c>
      <c r="O24" s="76">
        <v>26.8</v>
      </c>
      <c r="P24" s="90" t="s">
        <v>2818</v>
      </c>
    </row>
    <row r="25" spans="1:16" x14ac:dyDescent="0.35">
      <c r="A25" t="s">
        <v>72</v>
      </c>
      <c r="B25" s="76">
        <v>5327</v>
      </c>
      <c r="C25" s="76" t="s">
        <v>2775</v>
      </c>
      <c r="E25" s="76" t="s">
        <v>2801</v>
      </c>
      <c r="F25" s="76" t="s">
        <v>3056</v>
      </c>
      <c r="G25" s="76">
        <v>356127</v>
      </c>
      <c r="H25" s="76" t="s">
        <v>2775</v>
      </c>
      <c r="N25" s="76" t="s">
        <v>76</v>
      </c>
      <c r="O25" s="76">
        <v>0</v>
      </c>
      <c r="P25" s="90" t="s">
        <v>2818</v>
      </c>
    </row>
    <row r="26" spans="1:16" x14ac:dyDescent="0.35">
      <c r="A26" t="s">
        <v>74</v>
      </c>
      <c r="B26" s="76">
        <v>240</v>
      </c>
      <c r="C26" s="76" t="s">
        <v>2775</v>
      </c>
      <c r="E26" s="76" t="s">
        <v>2802</v>
      </c>
      <c r="F26" s="76" t="s">
        <v>1136</v>
      </c>
      <c r="G26" s="76">
        <v>7788</v>
      </c>
      <c r="H26" s="76" t="s">
        <v>2775</v>
      </c>
      <c r="N26" s="76" t="s">
        <v>78</v>
      </c>
      <c r="O26" s="76">
        <v>0</v>
      </c>
      <c r="P26" s="90" t="s">
        <v>2818</v>
      </c>
    </row>
    <row r="27" spans="1:16" x14ac:dyDescent="0.35">
      <c r="A27" t="s">
        <v>76</v>
      </c>
      <c r="B27" s="76">
        <v>35304</v>
      </c>
      <c r="C27" s="76" t="s">
        <v>2775</v>
      </c>
      <c r="E27" s="76" t="s">
        <v>2803</v>
      </c>
      <c r="F27" s="76" t="s">
        <v>3057</v>
      </c>
      <c r="G27" s="76">
        <v>386699</v>
      </c>
      <c r="H27" s="76" t="s">
        <v>2775</v>
      </c>
      <c r="N27" s="76" t="s">
        <v>80</v>
      </c>
      <c r="O27" s="76">
        <v>5</v>
      </c>
      <c r="P27" s="90" t="s">
        <v>2818</v>
      </c>
    </row>
    <row r="28" spans="1:16" x14ac:dyDescent="0.35">
      <c r="A28" t="s">
        <v>78</v>
      </c>
      <c r="B28" s="76">
        <v>17472</v>
      </c>
      <c r="C28" s="76" t="s">
        <v>2775</v>
      </c>
      <c r="E28" s="76" t="s">
        <v>2804</v>
      </c>
      <c r="F28" s="76" t="s">
        <v>3058</v>
      </c>
      <c r="G28" s="76">
        <v>821312</v>
      </c>
      <c r="H28" s="76" t="s">
        <v>2775</v>
      </c>
      <c r="N28" s="76" t="s">
        <v>82</v>
      </c>
      <c r="O28" s="76">
        <v>0</v>
      </c>
      <c r="P28" s="90" t="s">
        <v>2818</v>
      </c>
    </row>
    <row r="29" spans="1:16" x14ac:dyDescent="0.35">
      <c r="A29" t="s">
        <v>80</v>
      </c>
      <c r="B29" s="76">
        <v>1847</v>
      </c>
      <c r="C29" s="76" t="s">
        <v>2775</v>
      </c>
      <c r="E29" s="76" t="s">
        <v>2805</v>
      </c>
      <c r="F29" s="76" t="s">
        <v>3059</v>
      </c>
      <c r="G29" s="76">
        <v>2685</v>
      </c>
      <c r="H29" s="76" t="s">
        <v>2775</v>
      </c>
      <c r="N29" s="76" t="s">
        <v>84</v>
      </c>
      <c r="O29" s="76">
        <v>5</v>
      </c>
      <c r="P29" s="90" t="s">
        <v>2818</v>
      </c>
    </row>
    <row r="30" spans="1:16" x14ac:dyDescent="0.35">
      <c r="A30" t="s">
        <v>82</v>
      </c>
      <c r="B30" s="76">
        <v>3912</v>
      </c>
      <c r="C30" s="76" t="s">
        <v>2775</v>
      </c>
      <c r="E30" s="76" t="s">
        <v>2806</v>
      </c>
      <c r="F30" s="76" t="s">
        <v>3060</v>
      </c>
      <c r="G30" s="76">
        <v>32724</v>
      </c>
      <c r="H30" s="76" t="s">
        <v>2775</v>
      </c>
      <c r="N30" s="76" t="s">
        <v>86</v>
      </c>
      <c r="O30" s="76">
        <v>0</v>
      </c>
      <c r="P30" s="90" t="s">
        <v>2818</v>
      </c>
    </row>
    <row r="31" spans="1:16" x14ac:dyDescent="0.35">
      <c r="A31" t="s">
        <v>84</v>
      </c>
      <c r="B31" s="76">
        <v>194</v>
      </c>
      <c r="C31" s="76" t="s">
        <v>2775</v>
      </c>
      <c r="E31" s="76" t="s">
        <v>2807</v>
      </c>
      <c r="F31" s="76" t="s">
        <v>1511</v>
      </c>
      <c r="G31" s="76">
        <v>125164</v>
      </c>
      <c r="H31" s="76" t="s">
        <v>2775</v>
      </c>
      <c r="N31" s="76" t="s">
        <v>88</v>
      </c>
      <c r="O31" s="76">
        <v>0</v>
      </c>
      <c r="P31" s="90" t="s">
        <v>2818</v>
      </c>
    </row>
    <row r="32" spans="1:16" x14ac:dyDescent="0.35">
      <c r="A32" t="s">
        <v>86</v>
      </c>
      <c r="B32" s="76">
        <v>34356</v>
      </c>
      <c r="C32" s="76" t="s">
        <v>2775</v>
      </c>
      <c r="E32" s="76" t="s">
        <v>2808</v>
      </c>
      <c r="F32" s="76" t="s">
        <v>2288</v>
      </c>
      <c r="G32" s="76">
        <v>1450</v>
      </c>
      <c r="H32" s="76" t="s">
        <v>2775</v>
      </c>
      <c r="N32" s="76" t="s">
        <v>90</v>
      </c>
      <c r="O32" s="76">
        <v>0</v>
      </c>
      <c r="P32" s="90" t="s">
        <v>2818</v>
      </c>
    </row>
    <row r="33" spans="1:16" x14ac:dyDescent="0.35">
      <c r="A33" t="s">
        <v>88</v>
      </c>
      <c r="B33" s="76">
        <v>5868</v>
      </c>
      <c r="C33" s="76" t="s">
        <v>2775</v>
      </c>
      <c r="E33" s="76" t="s">
        <v>2809</v>
      </c>
      <c r="F33" s="76" t="s">
        <v>2313</v>
      </c>
      <c r="G33" s="76">
        <v>25792404</v>
      </c>
      <c r="H33" s="76" t="s">
        <v>2775</v>
      </c>
      <c r="N33" s="76" t="s">
        <v>92</v>
      </c>
      <c r="O33" s="76">
        <v>0</v>
      </c>
      <c r="P33" s="90" t="s">
        <v>2818</v>
      </c>
    </row>
    <row r="34" spans="1:16" x14ac:dyDescent="0.35">
      <c r="A34" t="s">
        <v>90</v>
      </c>
      <c r="B34" s="76">
        <v>16380</v>
      </c>
      <c r="C34" s="76" t="s">
        <v>2775</v>
      </c>
      <c r="E34" s="76" t="s">
        <v>2810</v>
      </c>
      <c r="F34" s="76" t="s">
        <v>2312</v>
      </c>
      <c r="G34" s="76">
        <v>10143570</v>
      </c>
      <c r="H34" s="76" t="s">
        <v>2775</v>
      </c>
      <c r="N34" s="76" t="s">
        <v>94</v>
      </c>
      <c r="O34" s="76">
        <v>0</v>
      </c>
      <c r="P34" s="90" t="s">
        <v>2818</v>
      </c>
    </row>
    <row r="35" spans="1:16" x14ac:dyDescent="0.35">
      <c r="A35" t="s">
        <v>92</v>
      </c>
      <c r="B35" s="76">
        <v>4560</v>
      </c>
      <c r="C35" s="76" t="s">
        <v>2775</v>
      </c>
      <c r="E35" s="76" t="s">
        <v>2811</v>
      </c>
      <c r="F35" s="76" t="s">
        <v>1045</v>
      </c>
      <c r="G35" s="76">
        <v>8288808</v>
      </c>
      <c r="H35" s="76" t="s">
        <v>2775</v>
      </c>
      <c r="N35" s="76" t="s">
        <v>96</v>
      </c>
      <c r="O35" s="76">
        <v>390</v>
      </c>
      <c r="P35" s="90" t="s">
        <v>2818</v>
      </c>
    </row>
    <row r="36" spans="1:16" x14ac:dyDescent="0.35">
      <c r="A36" t="s">
        <v>94</v>
      </c>
      <c r="B36" s="76">
        <v>1260</v>
      </c>
      <c r="C36" s="76" t="s">
        <v>2775</v>
      </c>
      <c r="E36" s="76" t="s">
        <v>2812</v>
      </c>
      <c r="F36" s="76" t="s">
        <v>2277</v>
      </c>
      <c r="G36" s="76">
        <v>7999719</v>
      </c>
      <c r="H36" s="76" t="s">
        <v>2775</v>
      </c>
      <c r="N36" s="76" t="s">
        <v>99</v>
      </c>
      <c r="O36" s="76">
        <v>30</v>
      </c>
      <c r="P36" s="90" t="s">
        <v>2818</v>
      </c>
    </row>
    <row r="37" spans="1:16" x14ac:dyDescent="0.35">
      <c r="A37" t="s">
        <v>96</v>
      </c>
      <c r="B37" s="76">
        <v>2428000</v>
      </c>
      <c r="C37" s="76" t="s">
        <v>2775</v>
      </c>
      <c r="E37" s="76" t="s">
        <v>2813</v>
      </c>
      <c r="F37" s="76" t="s">
        <v>3061</v>
      </c>
      <c r="G37" s="76">
        <v>2571162</v>
      </c>
      <c r="H37" s="76" t="s">
        <v>2775</v>
      </c>
      <c r="N37" s="76" t="s">
        <v>102</v>
      </c>
      <c r="O37" s="76">
        <v>5</v>
      </c>
      <c r="P37" s="90" t="s">
        <v>2818</v>
      </c>
    </row>
    <row r="38" spans="1:16" x14ac:dyDescent="0.35">
      <c r="A38" t="s">
        <v>99</v>
      </c>
      <c r="B38" s="76">
        <v>0</v>
      </c>
      <c r="C38" s="76" t="s">
        <v>2775</v>
      </c>
      <c r="E38" s="76" t="s">
        <v>2814</v>
      </c>
      <c r="F38" s="76" t="s">
        <v>3062</v>
      </c>
      <c r="G38" s="76">
        <v>6530792</v>
      </c>
      <c r="H38" s="76" t="s">
        <v>2775</v>
      </c>
      <c r="N38" s="76" t="s">
        <v>104</v>
      </c>
      <c r="O38" s="76">
        <v>0</v>
      </c>
      <c r="P38" s="90" t="s">
        <v>2818</v>
      </c>
    </row>
    <row r="39" spans="1:16" x14ac:dyDescent="0.35">
      <c r="A39" t="s">
        <v>102</v>
      </c>
      <c r="B39" s="76">
        <v>0</v>
      </c>
      <c r="C39" s="76" t="s">
        <v>2775</v>
      </c>
      <c r="E39" s="76" t="s">
        <v>2815</v>
      </c>
      <c r="F39" s="76" t="s">
        <v>3063</v>
      </c>
      <c r="G39" s="76">
        <v>211536</v>
      </c>
      <c r="H39" s="76" t="s">
        <v>2775</v>
      </c>
      <c r="N39" s="76" t="s">
        <v>109</v>
      </c>
      <c r="O39" s="76">
        <v>6.7</v>
      </c>
      <c r="P39" s="90" t="s">
        <v>2818</v>
      </c>
    </row>
    <row r="40" spans="1:16" x14ac:dyDescent="0.35">
      <c r="A40" t="s">
        <v>104</v>
      </c>
      <c r="B40" s="76">
        <v>5868</v>
      </c>
      <c r="C40" s="76" t="s">
        <v>2775</v>
      </c>
      <c r="E40" s="76" t="s">
        <v>2816</v>
      </c>
      <c r="F40" s="76" t="s">
        <v>3064</v>
      </c>
      <c r="G40" s="76">
        <v>259767</v>
      </c>
      <c r="H40" s="76" t="s">
        <v>2775</v>
      </c>
      <c r="N40" s="76" t="s">
        <v>111</v>
      </c>
      <c r="O40" s="76">
        <v>0</v>
      </c>
      <c r="P40" s="90" t="s">
        <v>2818</v>
      </c>
    </row>
    <row r="41" spans="1:16" x14ac:dyDescent="0.35">
      <c r="A41" t="s">
        <v>109</v>
      </c>
      <c r="B41" s="76">
        <v>20561</v>
      </c>
      <c r="C41" s="76" t="s">
        <v>2775</v>
      </c>
      <c r="E41" s="76"/>
      <c r="F41" s="82"/>
      <c r="G41" s="77"/>
      <c r="H41" s="76"/>
      <c r="N41" s="76" t="s">
        <v>113</v>
      </c>
      <c r="O41" s="76">
        <v>0</v>
      </c>
      <c r="P41" s="90" t="s">
        <v>2818</v>
      </c>
    </row>
    <row r="42" spans="1:16" x14ac:dyDescent="0.35">
      <c r="A42" t="s">
        <v>111</v>
      </c>
      <c r="B42" s="76">
        <v>9780</v>
      </c>
      <c r="C42" s="76" t="s">
        <v>2775</v>
      </c>
      <c r="E42" s="76"/>
      <c r="F42" s="82"/>
      <c r="G42" s="77"/>
      <c r="H42" s="76"/>
      <c r="N42" s="76" t="s">
        <v>115</v>
      </c>
      <c r="O42" s="76">
        <v>5</v>
      </c>
      <c r="P42" s="90" t="s">
        <v>2818</v>
      </c>
    </row>
    <row r="43" spans="1:16" x14ac:dyDescent="0.35">
      <c r="A43" t="s">
        <v>113</v>
      </c>
      <c r="B43" s="76">
        <v>35712</v>
      </c>
      <c r="C43" s="76" t="s">
        <v>2775</v>
      </c>
      <c r="N43" s="76" t="s">
        <v>117</v>
      </c>
      <c r="O43" s="76">
        <v>20.8</v>
      </c>
      <c r="P43" s="90" t="s">
        <v>2818</v>
      </c>
    </row>
    <row r="44" spans="1:16" x14ac:dyDescent="0.35">
      <c r="A44" t="s">
        <v>115</v>
      </c>
      <c r="B44" s="76">
        <v>2</v>
      </c>
      <c r="C44" s="76" t="s">
        <v>2775</v>
      </c>
      <c r="N44" s="76" t="s">
        <v>119</v>
      </c>
      <c r="O44" s="76">
        <v>36.9</v>
      </c>
      <c r="P44" s="90" t="s">
        <v>2818</v>
      </c>
    </row>
    <row r="45" spans="1:16" x14ac:dyDescent="0.35">
      <c r="A45" t="s">
        <v>117</v>
      </c>
      <c r="B45" s="76">
        <v>55749</v>
      </c>
      <c r="C45" s="76" t="s">
        <v>2775</v>
      </c>
      <c r="N45" s="76" t="s">
        <v>121</v>
      </c>
      <c r="O45" s="76">
        <v>19.8</v>
      </c>
      <c r="P45" s="90" t="s">
        <v>2818</v>
      </c>
    </row>
    <row r="46" spans="1:16" x14ac:dyDescent="0.35">
      <c r="A46" t="s">
        <v>119</v>
      </c>
      <c r="B46" s="76">
        <v>108359</v>
      </c>
      <c r="C46" s="76" t="s">
        <v>2775</v>
      </c>
      <c r="N46" s="76" t="s">
        <v>123</v>
      </c>
      <c r="O46" s="76">
        <v>5</v>
      </c>
      <c r="P46" s="90" t="s">
        <v>2818</v>
      </c>
    </row>
    <row r="47" spans="1:16" x14ac:dyDescent="0.35">
      <c r="A47" t="s">
        <v>121</v>
      </c>
      <c r="B47" s="76">
        <v>52530</v>
      </c>
      <c r="C47" s="76" t="s">
        <v>2775</v>
      </c>
      <c r="N47" s="76" t="s">
        <v>127</v>
      </c>
      <c r="O47" s="76">
        <v>1.2</v>
      </c>
      <c r="P47" s="90" t="s">
        <v>2818</v>
      </c>
    </row>
    <row r="48" spans="1:16" x14ac:dyDescent="0.35">
      <c r="A48" t="s">
        <v>123</v>
      </c>
      <c r="B48" s="76">
        <v>101</v>
      </c>
      <c r="C48" s="76" t="s">
        <v>2775</v>
      </c>
      <c r="N48" s="76" t="s">
        <v>130</v>
      </c>
      <c r="O48" s="76">
        <v>0</v>
      </c>
      <c r="P48" s="90" t="s">
        <v>2818</v>
      </c>
    </row>
    <row r="49" spans="1:16" x14ac:dyDescent="0.35">
      <c r="A49" t="s">
        <v>127</v>
      </c>
      <c r="B49" s="76">
        <v>7929</v>
      </c>
      <c r="C49" s="76" t="s">
        <v>2775</v>
      </c>
      <c r="N49" s="76" t="s">
        <v>132</v>
      </c>
      <c r="O49" s="76">
        <v>0</v>
      </c>
      <c r="P49" s="90" t="s">
        <v>2818</v>
      </c>
    </row>
    <row r="50" spans="1:16" x14ac:dyDescent="0.35">
      <c r="A50" t="s">
        <v>130</v>
      </c>
      <c r="B50" s="76">
        <v>22080</v>
      </c>
      <c r="C50" s="76" t="s">
        <v>2775</v>
      </c>
      <c r="N50" s="76" t="s">
        <v>134</v>
      </c>
      <c r="O50" s="76">
        <v>41.9</v>
      </c>
      <c r="P50" s="90" t="s">
        <v>2818</v>
      </c>
    </row>
    <row r="51" spans="1:16" x14ac:dyDescent="0.35">
      <c r="A51" t="s">
        <v>132</v>
      </c>
      <c r="B51" s="76">
        <v>4968</v>
      </c>
      <c r="C51" s="76" t="s">
        <v>2775</v>
      </c>
      <c r="N51" s="76" t="s">
        <v>136</v>
      </c>
      <c r="O51" s="76">
        <v>4.7</v>
      </c>
      <c r="P51" s="90" t="s">
        <v>2818</v>
      </c>
    </row>
    <row r="52" spans="1:16" x14ac:dyDescent="0.35">
      <c r="A52" t="s">
        <v>134</v>
      </c>
      <c r="B52" s="76">
        <v>134080</v>
      </c>
      <c r="C52" s="76" t="s">
        <v>2775</v>
      </c>
      <c r="N52" s="76" t="s">
        <v>138</v>
      </c>
      <c r="O52" s="76">
        <v>1.6</v>
      </c>
      <c r="P52" s="90" t="s">
        <v>2818</v>
      </c>
    </row>
    <row r="53" spans="1:16" x14ac:dyDescent="0.35">
      <c r="A53" t="s">
        <v>136</v>
      </c>
      <c r="B53" s="76">
        <v>10796</v>
      </c>
      <c r="C53" s="76" t="s">
        <v>2775</v>
      </c>
      <c r="N53" s="76" t="s">
        <v>140</v>
      </c>
      <c r="O53" s="76">
        <v>12.1</v>
      </c>
      <c r="P53" s="90" t="s">
        <v>2818</v>
      </c>
    </row>
    <row r="54" spans="1:16" x14ac:dyDescent="0.35">
      <c r="A54" t="s">
        <v>138</v>
      </c>
      <c r="B54" s="76">
        <v>9203</v>
      </c>
      <c r="C54" s="76" t="s">
        <v>2775</v>
      </c>
      <c r="N54" s="76" t="s">
        <v>142</v>
      </c>
      <c r="O54" s="76">
        <v>0</v>
      </c>
      <c r="P54" s="90" t="s">
        <v>2818</v>
      </c>
    </row>
    <row r="55" spans="1:16" x14ac:dyDescent="0.35">
      <c r="A55" t="s">
        <v>140</v>
      </c>
      <c r="B55" s="76">
        <v>39757</v>
      </c>
      <c r="C55" s="76" t="s">
        <v>2775</v>
      </c>
      <c r="N55" s="76" t="s">
        <v>144</v>
      </c>
      <c r="O55" s="76">
        <v>67.599999999999994</v>
      </c>
      <c r="P55" s="90" t="s">
        <v>2818</v>
      </c>
    </row>
    <row r="56" spans="1:16" x14ac:dyDescent="0.35">
      <c r="A56" t="s">
        <v>142</v>
      </c>
      <c r="B56" s="76">
        <v>15648</v>
      </c>
      <c r="C56" s="76" t="s">
        <v>2775</v>
      </c>
      <c r="N56" s="76" t="s">
        <v>146</v>
      </c>
      <c r="O56" s="76">
        <v>0</v>
      </c>
      <c r="P56" s="90" t="s">
        <v>2818</v>
      </c>
    </row>
    <row r="57" spans="1:16" x14ac:dyDescent="0.35">
      <c r="A57" t="s">
        <v>144</v>
      </c>
      <c r="B57" s="76">
        <v>1280</v>
      </c>
      <c r="C57" s="76" t="s">
        <v>2775</v>
      </c>
      <c r="N57" s="76" t="s">
        <v>148</v>
      </c>
      <c r="O57" s="76">
        <v>0</v>
      </c>
      <c r="P57" s="90" t="s">
        <v>2818</v>
      </c>
    </row>
    <row r="58" spans="1:16" x14ac:dyDescent="0.35">
      <c r="A58" t="s">
        <v>146</v>
      </c>
      <c r="B58" s="76">
        <v>3780</v>
      </c>
      <c r="C58" s="76" t="s">
        <v>2775</v>
      </c>
      <c r="N58" s="76" t="s">
        <v>150</v>
      </c>
      <c r="O58" s="76">
        <v>0</v>
      </c>
      <c r="P58" s="90" t="s">
        <v>2818</v>
      </c>
    </row>
    <row r="59" spans="1:16" x14ac:dyDescent="0.35">
      <c r="A59" t="s">
        <v>148</v>
      </c>
      <c r="B59" s="76">
        <v>16908</v>
      </c>
      <c r="C59" s="76" t="s">
        <v>2775</v>
      </c>
      <c r="N59" s="76" t="s">
        <v>152</v>
      </c>
      <c r="O59" s="76">
        <v>0</v>
      </c>
      <c r="P59" s="90" t="s">
        <v>2818</v>
      </c>
    </row>
    <row r="60" spans="1:16" x14ac:dyDescent="0.35">
      <c r="A60" t="s">
        <v>150</v>
      </c>
      <c r="B60" s="76">
        <v>3264</v>
      </c>
      <c r="C60" s="76" t="s">
        <v>2775</v>
      </c>
      <c r="N60" s="76" t="s">
        <v>154</v>
      </c>
      <c r="O60" s="76">
        <v>0</v>
      </c>
      <c r="P60" s="90" t="s">
        <v>2818</v>
      </c>
    </row>
    <row r="61" spans="1:16" x14ac:dyDescent="0.35">
      <c r="A61" t="s">
        <v>152</v>
      </c>
      <c r="B61" s="76">
        <v>2520</v>
      </c>
      <c r="C61" s="76" t="s">
        <v>2775</v>
      </c>
      <c r="N61" s="76" t="s">
        <v>156</v>
      </c>
      <c r="O61" s="76">
        <v>0</v>
      </c>
      <c r="P61" s="90" t="s">
        <v>2818</v>
      </c>
    </row>
    <row r="62" spans="1:16" x14ac:dyDescent="0.35">
      <c r="A62" t="s">
        <v>154</v>
      </c>
      <c r="B62" s="76">
        <v>7824</v>
      </c>
      <c r="C62" s="76" t="s">
        <v>2775</v>
      </c>
      <c r="N62" s="76" t="s">
        <v>158</v>
      </c>
      <c r="O62" s="76">
        <v>0</v>
      </c>
      <c r="P62" s="90" t="s">
        <v>2818</v>
      </c>
    </row>
    <row r="63" spans="1:16" x14ac:dyDescent="0.35">
      <c r="A63" t="s">
        <v>156</v>
      </c>
      <c r="B63" s="76">
        <v>1956</v>
      </c>
      <c r="C63" s="76" t="s">
        <v>2775</v>
      </c>
      <c r="N63" s="76" t="s">
        <v>160</v>
      </c>
      <c r="O63" s="76">
        <v>5</v>
      </c>
      <c r="P63" s="90" t="s">
        <v>2818</v>
      </c>
    </row>
    <row r="64" spans="1:16" x14ac:dyDescent="0.35">
      <c r="A64" t="s">
        <v>158</v>
      </c>
      <c r="B64" s="76">
        <v>2520</v>
      </c>
      <c r="C64" s="76" t="s">
        <v>2775</v>
      </c>
      <c r="N64" s="76" t="s">
        <v>162</v>
      </c>
      <c r="O64" s="76">
        <v>0</v>
      </c>
      <c r="P64" s="90" t="s">
        <v>2818</v>
      </c>
    </row>
    <row r="65" spans="1:16" x14ac:dyDescent="0.35">
      <c r="A65" t="s">
        <v>160</v>
      </c>
      <c r="B65" s="76">
        <v>2783</v>
      </c>
      <c r="C65" s="76" t="s">
        <v>2775</v>
      </c>
      <c r="N65" s="76" t="s">
        <v>164</v>
      </c>
      <c r="O65" s="76">
        <v>5</v>
      </c>
      <c r="P65" s="90" t="s">
        <v>2818</v>
      </c>
    </row>
    <row r="66" spans="1:16" x14ac:dyDescent="0.35">
      <c r="A66" t="s">
        <v>162</v>
      </c>
      <c r="B66" s="76">
        <v>828</v>
      </c>
      <c r="C66" s="76" t="s">
        <v>2775</v>
      </c>
      <c r="N66" s="76" t="s">
        <v>168</v>
      </c>
      <c r="O66" s="76">
        <v>0</v>
      </c>
      <c r="P66" s="90" t="s">
        <v>2818</v>
      </c>
    </row>
    <row r="67" spans="1:16" x14ac:dyDescent="0.35">
      <c r="A67" t="s">
        <v>164</v>
      </c>
      <c r="B67" s="76">
        <v>348</v>
      </c>
      <c r="C67" s="76" t="s">
        <v>2775</v>
      </c>
      <c r="N67" s="76" t="s">
        <v>170</v>
      </c>
      <c r="O67" s="76">
        <v>9.1</v>
      </c>
      <c r="P67" s="90" t="s">
        <v>2818</v>
      </c>
    </row>
    <row r="68" spans="1:16" x14ac:dyDescent="0.35">
      <c r="A68" t="s">
        <v>168</v>
      </c>
      <c r="B68" s="76">
        <v>3912</v>
      </c>
      <c r="C68" s="76" t="s">
        <v>2775</v>
      </c>
      <c r="N68" s="76" t="s">
        <v>172</v>
      </c>
      <c r="O68" s="76">
        <v>5</v>
      </c>
      <c r="P68" s="90" t="s">
        <v>2818</v>
      </c>
    </row>
    <row r="69" spans="1:16" x14ac:dyDescent="0.35">
      <c r="A69" t="s">
        <v>170</v>
      </c>
      <c r="B69" s="76">
        <v>12800</v>
      </c>
      <c r="C69" s="76" t="s">
        <v>2775</v>
      </c>
      <c r="N69" s="76" t="s">
        <v>174</v>
      </c>
      <c r="O69" s="76">
        <v>5</v>
      </c>
      <c r="P69" s="90" t="s">
        <v>2818</v>
      </c>
    </row>
    <row r="70" spans="1:16" x14ac:dyDescent="0.35">
      <c r="A70" t="s">
        <v>172</v>
      </c>
      <c r="B70" s="76">
        <v>0</v>
      </c>
      <c r="C70" s="76" t="s">
        <v>2775</v>
      </c>
      <c r="N70" s="76" t="s">
        <v>176</v>
      </c>
      <c r="O70" s="76">
        <v>6.3</v>
      </c>
      <c r="P70" s="90" t="s">
        <v>2818</v>
      </c>
    </row>
    <row r="71" spans="1:16" x14ac:dyDescent="0.35">
      <c r="A71" t="s">
        <v>174</v>
      </c>
      <c r="B71" s="76">
        <v>1577</v>
      </c>
      <c r="C71" s="76" t="s">
        <v>2775</v>
      </c>
      <c r="N71" s="76" t="s">
        <v>178</v>
      </c>
      <c r="O71" s="76">
        <v>24.7</v>
      </c>
      <c r="P71" s="90" t="s">
        <v>2818</v>
      </c>
    </row>
    <row r="72" spans="1:16" x14ac:dyDescent="0.35">
      <c r="A72" t="s">
        <v>176</v>
      </c>
      <c r="B72" s="76">
        <v>8121</v>
      </c>
      <c r="C72" s="76" t="s">
        <v>2775</v>
      </c>
      <c r="N72" s="76" t="s">
        <v>180</v>
      </c>
      <c r="O72" s="76">
        <v>14</v>
      </c>
      <c r="P72" s="90" t="s">
        <v>2818</v>
      </c>
    </row>
    <row r="73" spans="1:16" x14ac:dyDescent="0.35">
      <c r="A73" t="s">
        <v>178</v>
      </c>
      <c r="B73" s="76">
        <v>28781</v>
      </c>
      <c r="C73" s="76" t="s">
        <v>2775</v>
      </c>
      <c r="N73" s="76" t="s">
        <v>182</v>
      </c>
      <c r="O73" s="76">
        <v>45.8</v>
      </c>
      <c r="P73" s="90" t="s">
        <v>2818</v>
      </c>
    </row>
    <row r="74" spans="1:16" x14ac:dyDescent="0.35">
      <c r="A74" t="s">
        <v>180</v>
      </c>
      <c r="B74" s="76">
        <v>51639</v>
      </c>
      <c r="C74" s="76" t="s">
        <v>2775</v>
      </c>
      <c r="N74" s="76" t="s">
        <v>184</v>
      </c>
      <c r="O74" s="76">
        <v>5.6</v>
      </c>
      <c r="P74" s="90" t="s">
        <v>2818</v>
      </c>
    </row>
    <row r="75" spans="1:16" x14ac:dyDescent="0.35">
      <c r="A75" t="s">
        <v>182</v>
      </c>
      <c r="B75" s="76">
        <v>246781</v>
      </c>
      <c r="C75" s="76" t="s">
        <v>2775</v>
      </c>
      <c r="N75" s="76" t="s">
        <v>186</v>
      </c>
      <c r="O75" s="76">
        <v>188.8</v>
      </c>
      <c r="P75" s="90" t="s">
        <v>2818</v>
      </c>
    </row>
    <row r="76" spans="1:16" x14ac:dyDescent="0.35">
      <c r="A76" t="s">
        <v>184</v>
      </c>
      <c r="B76" s="76">
        <v>7945</v>
      </c>
      <c r="C76" s="76" t="s">
        <v>2775</v>
      </c>
      <c r="N76" s="76" t="s">
        <v>188</v>
      </c>
      <c r="O76" s="76">
        <v>0</v>
      </c>
      <c r="P76" s="90" t="s">
        <v>2818</v>
      </c>
    </row>
    <row r="77" spans="1:16" x14ac:dyDescent="0.35">
      <c r="A77" t="s">
        <v>186</v>
      </c>
      <c r="B77" s="76">
        <v>755575</v>
      </c>
      <c r="C77" s="76" t="s">
        <v>2775</v>
      </c>
      <c r="N77" s="76" t="s">
        <v>190</v>
      </c>
      <c r="O77" s="76">
        <v>26.2</v>
      </c>
      <c r="P77" s="90" t="s">
        <v>2818</v>
      </c>
    </row>
    <row r="78" spans="1:16" x14ac:dyDescent="0.35">
      <c r="A78" t="s">
        <v>188</v>
      </c>
      <c r="B78" s="76">
        <v>4103</v>
      </c>
      <c r="C78" s="76" t="s">
        <v>2775</v>
      </c>
      <c r="N78" s="76" t="s">
        <v>192</v>
      </c>
      <c r="O78" s="76">
        <v>0</v>
      </c>
      <c r="P78" s="90" t="s">
        <v>2818</v>
      </c>
    </row>
    <row r="79" spans="1:16" x14ac:dyDescent="0.35">
      <c r="A79" t="s">
        <v>190</v>
      </c>
      <c r="B79" s="76">
        <v>55901</v>
      </c>
      <c r="C79" s="76" t="s">
        <v>2775</v>
      </c>
      <c r="N79" s="76" t="s">
        <v>194</v>
      </c>
      <c r="O79" s="76">
        <v>0</v>
      </c>
      <c r="P79" s="90" t="s">
        <v>2818</v>
      </c>
    </row>
    <row r="80" spans="1:16" x14ac:dyDescent="0.35">
      <c r="A80" t="s">
        <v>192</v>
      </c>
      <c r="B80" s="76">
        <v>6300</v>
      </c>
      <c r="C80" s="76" t="s">
        <v>2775</v>
      </c>
      <c r="N80" s="76" t="s">
        <v>196</v>
      </c>
      <c r="O80" s="76">
        <v>0</v>
      </c>
      <c r="P80" s="90" t="s">
        <v>2818</v>
      </c>
    </row>
    <row r="81" spans="1:16" x14ac:dyDescent="0.35">
      <c r="A81" t="s">
        <v>194</v>
      </c>
      <c r="B81" s="76">
        <v>2976</v>
      </c>
      <c r="C81" s="76" t="s">
        <v>2775</v>
      </c>
      <c r="N81" s="76" t="s">
        <v>198</v>
      </c>
      <c r="O81" s="76">
        <v>0</v>
      </c>
      <c r="P81" s="90" t="s">
        <v>2818</v>
      </c>
    </row>
    <row r="82" spans="1:16" x14ac:dyDescent="0.35">
      <c r="A82" t="s">
        <v>196</v>
      </c>
      <c r="B82" s="76">
        <v>12156</v>
      </c>
      <c r="C82" s="76" t="s">
        <v>2775</v>
      </c>
      <c r="N82" s="76" t="s">
        <v>200</v>
      </c>
      <c r="O82" s="76">
        <v>0</v>
      </c>
      <c r="P82" s="90" t="s">
        <v>2818</v>
      </c>
    </row>
    <row r="83" spans="1:16" x14ac:dyDescent="0.35">
      <c r="A83" t="s">
        <v>198</v>
      </c>
      <c r="B83" s="76">
        <v>828</v>
      </c>
      <c r="C83" s="76" t="s">
        <v>2775</v>
      </c>
      <c r="N83" s="76" t="s">
        <v>202</v>
      </c>
      <c r="O83" s="76">
        <v>0</v>
      </c>
      <c r="P83" s="90" t="s">
        <v>2818</v>
      </c>
    </row>
    <row r="84" spans="1:16" x14ac:dyDescent="0.35">
      <c r="A84" t="s">
        <v>200</v>
      </c>
      <c r="B84" s="76">
        <v>3780</v>
      </c>
      <c r="C84" s="76" t="s">
        <v>2775</v>
      </c>
      <c r="N84" s="76" t="s">
        <v>204</v>
      </c>
      <c r="O84" s="76">
        <v>0</v>
      </c>
      <c r="P84" s="90" t="s">
        <v>2818</v>
      </c>
    </row>
    <row r="85" spans="1:16" x14ac:dyDescent="0.35">
      <c r="A85" t="s">
        <v>202</v>
      </c>
      <c r="B85" s="76">
        <v>1956</v>
      </c>
      <c r="C85" s="76" t="s">
        <v>2775</v>
      </c>
      <c r="N85" s="76" t="s">
        <v>206</v>
      </c>
      <c r="O85" s="76">
        <v>0</v>
      </c>
      <c r="P85" s="90" t="s">
        <v>2818</v>
      </c>
    </row>
    <row r="86" spans="1:16" x14ac:dyDescent="0.35">
      <c r="A86" t="s">
        <v>204</v>
      </c>
      <c r="B86" s="76">
        <v>72780</v>
      </c>
      <c r="C86" s="76" t="s">
        <v>2775</v>
      </c>
      <c r="N86" s="76" t="s">
        <v>208</v>
      </c>
      <c r="O86" s="76">
        <v>0</v>
      </c>
      <c r="P86" s="90" t="s">
        <v>2818</v>
      </c>
    </row>
    <row r="87" spans="1:16" x14ac:dyDescent="0.35">
      <c r="A87" t="s">
        <v>206</v>
      </c>
      <c r="B87" s="76">
        <v>3210396</v>
      </c>
      <c r="C87" s="76" t="s">
        <v>2775</v>
      </c>
      <c r="N87" s="76" t="s">
        <v>211</v>
      </c>
      <c r="O87" s="76">
        <v>0.2</v>
      </c>
      <c r="P87" s="90" t="s">
        <v>2818</v>
      </c>
    </row>
    <row r="88" spans="1:16" x14ac:dyDescent="0.35">
      <c r="A88" t="s">
        <v>208</v>
      </c>
      <c r="B88" s="76">
        <v>1956</v>
      </c>
      <c r="C88" s="76" t="s">
        <v>2775</v>
      </c>
      <c r="N88" s="76" t="s">
        <v>213</v>
      </c>
      <c r="O88" s="76">
        <v>0</v>
      </c>
      <c r="P88" s="90" t="s">
        <v>2818</v>
      </c>
    </row>
    <row r="89" spans="1:16" x14ac:dyDescent="0.35">
      <c r="A89" t="s">
        <v>211</v>
      </c>
      <c r="B89" s="76">
        <v>1109</v>
      </c>
      <c r="C89" s="76" t="s">
        <v>2775</v>
      </c>
      <c r="N89" s="76" t="s">
        <v>215</v>
      </c>
      <c r="O89" s="76">
        <v>0</v>
      </c>
      <c r="P89" s="90" t="s">
        <v>2818</v>
      </c>
    </row>
    <row r="90" spans="1:16" x14ac:dyDescent="0.35">
      <c r="A90" t="s">
        <v>213</v>
      </c>
      <c r="B90" s="76">
        <v>32592</v>
      </c>
      <c r="C90" s="76" t="s">
        <v>2775</v>
      </c>
      <c r="N90" s="76" t="s">
        <v>217</v>
      </c>
      <c r="O90" s="76">
        <v>0</v>
      </c>
      <c r="P90" s="90" t="s">
        <v>2818</v>
      </c>
    </row>
    <row r="91" spans="1:16" x14ac:dyDescent="0.35">
      <c r="A91" t="s">
        <v>215</v>
      </c>
      <c r="B91" s="76">
        <v>5040</v>
      </c>
      <c r="C91" s="76" t="s">
        <v>2775</v>
      </c>
      <c r="N91" s="76" t="s">
        <v>219</v>
      </c>
      <c r="O91" s="76">
        <v>5</v>
      </c>
      <c r="P91" s="90" t="s">
        <v>2818</v>
      </c>
    </row>
    <row r="92" spans="1:16" x14ac:dyDescent="0.35">
      <c r="A92" t="s">
        <v>217</v>
      </c>
      <c r="B92" s="76">
        <v>3912</v>
      </c>
      <c r="C92" s="76" t="s">
        <v>2775</v>
      </c>
      <c r="N92" s="76" t="s">
        <v>221</v>
      </c>
      <c r="O92" s="76">
        <v>0</v>
      </c>
      <c r="P92" s="90" t="s">
        <v>2818</v>
      </c>
    </row>
    <row r="93" spans="1:16" x14ac:dyDescent="0.35">
      <c r="A93" t="s">
        <v>219</v>
      </c>
      <c r="B93" s="76">
        <v>0</v>
      </c>
      <c r="C93" s="76" t="s">
        <v>2775</v>
      </c>
      <c r="N93" s="76" t="s">
        <v>224</v>
      </c>
      <c r="O93" s="76">
        <v>0</v>
      </c>
      <c r="P93" s="90" t="s">
        <v>2818</v>
      </c>
    </row>
    <row r="94" spans="1:16" x14ac:dyDescent="0.35">
      <c r="A94" t="s">
        <v>221</v>
      </c>
      <c r="B94" s="76">
        <v>4140</v>
      </c>
      <c r="C94" s="76" t="s">
        <v>2775</v>
      </c>
      <c r="N94" s="76" t="s">
        <v>226</v>
      </c>
      <c r="O94" s="76">
        <v>0</v>
      </c>
      <c r="P94" s="90" t="s">
        <v>2818</v>
      </c>
    </row>
    <row r="95" spans="1:16" x14ac:dyDescent="0.35">
      <c r="A95" t="s">
        <v>224</v>
      </c>
      <c r="B95" s="76">
        <v>1896</v>
      </c>
      <c r="C95" s="76" t="s">
        <v>2775</v>
      </c>
      <c r="N95" s="76" t="s">
        <v>228</v>
      </c>
      <c r="O95" s="76">
        <v>0</v>
      </c>
      <c r="P95" s="90" t="s">
        <v>2818</v>
      </c>
    </row>
    <row r="96" spans="1:16" x14ac:dyDescent="0.35">
      <c r="A96" t="s">
        <v>226</v>
      </c>
      <c r="B96" s="76">
        <v>5868</v>
      </c>
      <c r="C96" s="76" t="s">
        <v>2775</v>
      </c>
      <c r="N96" s="76" t="s">
        <v>230</v>
      </c>
      <c r="O96" s="76">
        <v>5</v>
      </c>
      <c r="P96" s="90" t="s">
        <v>2818</v>
      </c>
    </row>
    <row r="97" spans="1:16" x14ac:dyDescent="0.35">
      <c r="A97" t="s">
        <v>228</v>
      </c>
      <c r="B97" s="76">
        <v>7824</v>
      </c>
      <c r="C97" s="76" t="s">
        <v>2775</v>
      </c>
      <c r="N97" s="76" t="s">
        <v>232</v>
      </c>
      <c r="O97" s="76">
        <v>5</v>
      </c>
      <c r="P97" s="90" t="s">
        <v>2818</v>
      </c>
    </row>
    <row r="98" spans="1:16" x14ac:dyDescent="0.35">
      <c r="A98" t="s">
        <v>230</v>
      </c>
      <c r="B98" s="76">
        <v>0</v>
      </c>
      <c r="C98" s="76" t="s">
        <v>2775</v>
      </c>
      <c r="N98" s="76" t="s">
        <v>234</v>
      </c>
      <c r="O98" s="76">
        <v>5</v>
      </c>
      <c r="P98" s="90" t="s">
        <v>2818</v>
      </c>
    </row>
    <row r="99" spans="1:16" x14ac:dyDescent="0.35">
      <c r="A99" t="s">
        <v>232</v>
      </c>
      <c r="B99" s="76">
        <v>0</v>
      </c>
      <c r="C99" s="76" t="s">
        <v>2775</v>
      </c>
      <c r="N99" s="76" t="s">
        <v>236</v>
      </c>
      <c r="O99" s="76">
        <v>28.2</v>
      </c>
      <c r="P99" s="90" t="s">
        <v>2818</v>
      </c>
    </row>
    <row r="100" spans="1:16" x14ac:dyDescent="0.35">
      <c r="A100" t="s">
        <v>234</v>
      </c>
      <c r="B100" s="76">
        <v>2628</v>
      </c>
      <c r="C100" s="76" t="s">
        <v>2775</v>
      </c>
      <c r="N100" s="76" t="s">
        <v>238</v>
      </c>
      <c r="O100" s="76">
        <v>5</v>
      </c>
      <c r="P100" s="90" t="s">
        <v>2818</v>
      </c>
    </row>
    <row r="101" spans="1:16" x14ac:dyDescent="0.35">
      <c r="A101" t="s">
        <v>236</v>
      </c>
      <c r="B101" s="76">
        <v>126614</v>
      </c>
      <c r="C101" s="76" t="s">
        <v>2775</v>
      </c>
      <c r="N101" s="76" t="s">
        <v>240</v>
      </c>
      <c r="O101" s="76">
        <v>0.3</v>
      </c>
      <c r="P101" s="90" t="s">
        <v>2818</v>
      </c>
    </row>
    <row r="102" spans="1:16" x14ac:dyDescent="0.35">
      <c r="A102" t="s">
        <v>238</v>
      </c>
      <c r="B102" s="76">
        <v>11129</v>
      </c>
      <c r="C102" s="76" t="s">
        <v>2775</v>
      </c>
      <c r="N102" s="76" t="s">
        <v>242</v>
      </c>
      <c r="O102" s="76">
        <v>47.9</v>
      </c>
      <c r="P102" s="90" t="s">
        <v>2818</v>
      </c>
    </row>
    <row r="103" spans="1:16" x14ac:dyDescent="0.35">
      <c r="A103" t="s">
        <v>240</v>
      </c>
      <c r="B103" s="76">
        <v>883</v>
      </c>
      <c r="C103" s="76" t="s">
        <v>2775</v>
      </c>
      <c r="N103" s="76" t="s">
        <v>244</v>
      </c>
      <c r="O103" s="76">
        <v>5</v>
      </c>
      <c r="P103" s="90" t="s">
        <v>2818</v>
      </c>
    </row>
    <row r="104" spans="1:16" x14ac:dyDescent="0.35">
      <c r="A104" t="s">
        <v>242</v>
      </c>
      <c r="B104" s="76">
        <v>78127</v>
      </c>
      <c r="C104" s="76" t="s">
        <v>2775</v>
      </c>
      <c r="N104" s="76" t="s">
        <v>246</v>
      </c>
      <c r="O104" s="76">
        <v>0.1</v>
      </c>
      <c r="P104" s="90" t="s">
        <v>2818</v>
      </c>
    </row>
    <row r="105" spans="1:16" x14ac:dyDescent="0.35">
      <c r="A105" t="s">
        <v>244</v>
      </c>
      <c r="B105" s="76">
        <v>6</v>
      </c>
      <c r="C105" s="76" t="s">
        <v>2775</v>
      </c>
      <c r="N105" s="76" t="s">
        <v>248</v>
      </c>
      <c r="O105" s="76">
        <v>5.2</v>
      </c>
      <c r="P105" s="90" t="s">
        <v>2818</v>
      </c>
    </row>
    <row r="106" spans="1:16" x14ac:dyDescent="0.35">
      <c r="A106" t="s">
        <v>246</v>
      </c>
      <c r="B106" s="76">
        <v>618</v>
      </c>
      <c r="C106" s="76" t="s">
        <v>2775</v>
      </c>
      <c r="N106" s="76" t="s">
        <v>250</v>
      </c>
      <c r="O106" s="76">
        <v>131.19999999999999</v>
      </c>
      <c r="P106" s="90" t="s">
        <v>2818</v>
      </c>
    </row>
    <row r="107" spans="1:16" x14ac:dyDescent="0.35">
      <c r="A107" t="s">
        <v>248</v>
      </c>
      <c r="B107" s="76">
        <v>4467</v>
      </c>
      <c r="C107" s="76" t="s">
        <v>2775</v>
      </c>
      <c r="N107" s="76" t="s">
        <v>252</v>
      </c>
      <c r="O107" s="76">
        <v>17.7</v>
      </c>
      <c r="P107" s="90" t="s">
        <v>2818</v>
      </c>
    </row>
    <row r="108" spans="1:16" x14ac:dyDescent="0.35">
      <c r="A108" t="s">
        <v>250</v>
      </c>
      <c r="B108" s="76">
        <v>504640</v>
      </c>
      <c r="C108" s="76" t="s">
        <v>2775</v>
      </c>
      <c r="N108" s="76" t="s">
        <v>254</v>
      </c>
      <c r="O108" s="76">
        <v>28.1</v>
      </c>
      <c r="P108" s="90" t="s">
        <v>2818</v>
      </c>
    </row>
    <row r="109" spans="1:16" x14ac:dyDescent="0.35">
      <c r="A109" t="s">
        <v>252</v>
      </c>
      <c r="B109" s="76">
        <v>71208</v>
      </c>
      <c r="C109" s="76" t="s">
        <v>2775</v>
      </c>
      <c r="N109" s="76" t="s">
        <v>256</v>
      </c>
      <c r="O109" s="76">
        <v>19</v>
      </c>
      <c r="P109" s="90" t="s">
        <v>2818</v>
      </c>
    </row>
    <row r="110" spans="1:16" x14ac:dyDescent="0.35">
      <c r="A110" t="s">
        <v>254</v>
      </c>
      <c r="B110" s="76">
        <v>114880</v>
      </c>
      <c r="C110" s="76" t="s">
        <v>2775</v>
      </c>
      <c r="N110" s="76" t="s">
        <v>258</v>
      </c>
      <c r="O110" s="76">
        <v>0</v>
      </c>
      <c r="P110" s="90" t="s">
        <v>2818</v>
      </c>
    </row>
    <row r="111" spans="1:16" x14ac:dyDescent="0.35">
      <c r="A111" t="s">
        <v>256</v>
      </c>
      <c r="B111" s="76">
        <v>144228</v>
      </c>
      <c r="C111" s="76" t="s">
        <v>2775</v>
      </c>
      <c r="N111" s="76" t="s">
        <v>260</v>
      </c>
      <c r="O111" s="76">
        <v>0</v>
      </c>
      <c r="P111" s="90" t="s">
        <v>2818</v>
      </c>
    </row>
    <row r="112" spans="1:16" x14ac:dyDescent="0.35">
      <c r="A112" t="s">
        <v>258</v>
      </c>
      <c r="B112" s="76">
        <v>150480</v>
      </c>
      <c r="C112" s="76" t="s">
        <v>2775</v>
      </c>
      <c r="N112" s="76" t="s">
        <v>262</v>
      </c>
      <c r="O112" s="76">
        <v>0</v>
      </c>
      <c r="P112" s="90" t="s">
        <v>2818</v>
      </c>
    </row>
    <row r="113" spans="1:16" x14ac:dyDescent="0.35">
      <c r="A113" t="s">
        <v>260</v>
      </c>
      <c r="B113" s="76">
        <v>56364</v>
      </c>
      <c r="C113" s="76" t="s">
        <v>2775</v>
      </c>
      <c r="N113" s="76" t="s">
        <v>264</v>
      </c>
      <c r="O113" s="76">
        <v>53.6</v>
      </c>
      <c r="P113" s="90" t="s">
        <v>2818</v>
      </c>
    </row>
    <row r="114" spans="1:16" x14ac:dyDescent="0.35">
      <c r="A114" t="s">
        <v>262</v>
      </c>
      <c r="B114" s="76">
        <v>123240</v>
      </c>
      <c r="C114" s="76" t="s">
        <v>2775</v>
      </c>
      <c r="N114" s="76" t="s">
        <v>266</v>
      </c>
      <c r="O114" s="76">
        <v>5.2</v>
      </c>
      <c r="P114" s="90" t="s">
        <v>2818</v>
      </c>
    </row>
    <row r="115" spans="1:16" x14ac:dyDescent="0.35">
      <c r="A115" t="s">
        <v>264</v>
      </c>
      <c r="B115" s="76">
        <v>192326</v>
      </c>
      <c r="C115" s="76" t="s">
        <v>2775</v>
      </c>
      <c r="N115" s="76" t="s">
        <v>268</v>
      </c>
      <c r="O115" s="76">
        <v>5</v>
      </c>
      <c r="P115" s="90" t="s">
        <v>2818</v>
      </c>
    </row>
    <row r="116" spans="1:16" x14ac:dyDescent="0.35">
      <c r="A116" t="s">
        <v>266</v>
      </c>
      <c r="B116" s="76">
        <v>15566</v>
      </c>
      <c r="C116" s="76" t="s">
        <v>2775</v>
      </c>
      <c r="N116" s="76" t="s">
        <v>270</v>
      </c>
      <c r="O116" s="76">
        <v>0</v>
      </c>
      <c r="P116" s="90" t="s">
        <v>2818</v>
      </c>
    </row>
    <row r="117" spans="1:16" x14ac:dyDescent="0.35">
      <c r="A117" t="s">
        <v>268</v>
      </c>
      <c r="B117" s="76">
        <v>1284</v>
      </c>
      <c r="C117" s="76" t="s">
        <v>2775</v>
      </c>
      <c r="N117" s="76" t="s">
        <v>274</v>
      </c>
      <c r="O117" s="76">
        <v>150.19999999999999</v>
      </c>
      <c r="P117" s="90" t="s">
        <v>2818</v>
      </c>
    </row>
    <row r="118" spans="1:16" x14ac:dyDescent="0.35">
      <c r="A118" t="s">
        <v>270</v>
      </c>
      <c r="B118" s="76">
        <v>5172</v>
      </c>
      <c r="C118" s="76" t="s">
        <v>2775</v>
      </c>
      <c r="N118" s="76" t="s">
        <v>276</v>
      </c>
      <c r="O118" s="76">
        <v>6.6</v>
      </c>
      <c r="P118" s="90" t="s">
        <v>2818</v>
      </c>
    </row>
    <row r="119" spans="1:16" x14ac:dyDescent="0.35">
      <c r="A119" t="s">
        <v>274</v>
      </c>
      <c r="B119" s="76">
        <v>489840</v>
      </c>
      <c r="C119" s="76" t="s">
        <v>2775</v>
      </c>
      <c r="N119" s="76" t="s">
        <v>278</v>
      </c>
      <c r="O119" s="76">
        <v>5</v>
      </c>
      <c r="P119" s="90" t="s">
        <v>2818</v>
      </c>
    </row>
    <row r="120" spans="1:16" x14ac:dyDescent="0.35">
      <c r="A120" t="s">
        <v>276</v>
      </c>
      <c r="B120" s="76">
        <v>20310</v>
      </c>
      <c r="C120" s="76" t="s">
        <v>2775</v>
      </c>
      <c r="N120" s="76" t="s">
        <v>280</v>
      </c>
      <c r="O120" s="76">
        <v>8.8000000000000007</v>
      </c>
      <c r="P120" s="90" t="s">
        <v>2818</v>
      </c>
    </row>
    <row r="121" spans="1:16" x14ac:dyDescent="0.35">
      <c r="A121" t="s">
        <v>278</v>
      </c>
      <c r="B121" s="76">
        <v>2322</v>
      </c>
      <c r="C121" s="76" t="s">
        <v>2775</v>
      </c>
      <c r="N121" s="76" t="s">
        <v>282</v>
      </c>
      <c r="O121" s="76">
        <v>73.3</v>
      </c>
      <c r="P121" s="90" t="s">
        <v>2818</v>
      </c>
    </row>
    <row r="122" spans="1:16" x14ac:dyDescent="0.35">
      <c r="A122" t="s">
        <v>280</v>
      </c>
      <c r="B122" s="76">
        <v>8960</v>
      </c>
      <c r="C122" s="76" t="s">
        <v>2775</v>
      </c>
      <c r="N122" s="76" t="s">
        <v>284</v>
      </c>
      <c r="O122" s="76">
        <v>7.1</v>
      </c>
      <c r="P122" s="90" t="s">
        <v>2818</v>
      </c>
    </row>
    <row r="123" spans="1:16" x14ac:dyDescent="0.35">
      <c r="A123" t="s">
        <v>282</v>
      </c>
      <c r="B123" s="76">
        <v>257306</v>
      </c>
      <c r="C123" s="76" t="s">
        <v>2775</v>
      </c>
      <c r="N123" s="76" t="s">
        <v>286</v>
      </c>
      <c r="O123" s="76">
        <v>15.9</v>
      </c>
      <c r="P123" s="90" t="s">
        <v>2818</v>
      </c>
    </row>
    <row r="124" spans="1:16" x14ac:dyDescent="0.35">
      <c r="A124" t="s">
        <v>284</v>
      </c>
      <c r="B124" s="76">
        <v>18689</v>
      </c>
      <c r="C124" s="76" t="s">
        <v>2775</v>
      </c>
      <c r="N124" s="76" t="s">
        <v>288</v>
      </c>
      <c r="O124" s="76">
        <v>5</v>
      </c>
      <c r="P124" s="90" t="s">
        <v>2818</v>
      </c>
    </row>
    <row r="125" spans="1:16" x14ac:dyDescent="0.35">
      <c r="A125" t="s">
        <v>286</v>
      </c>
      <c r="B125" s="76">
        <v>26085</v>
      </c>
      <c r="C125" s="76" t="s">
        <v>2775</v>
      </c>
      <c r="N125" s="76" t="s">
        <v>290</v>
      </c>
      <c r="O125" s="76">
        <v>18.3</v>
      </c>
      <c r="P125" s="90" t="s">
        <v>2818</v>
      </c>
    </row>
    <row r="126" spans="1:16" x14ac:dyDescent="0.35">
      <c r="A126" t="s">
        <v>288</v>
      </c>
      <c r="B126" s="76">
        <v>0</v>
      </c>
      <c r="C126" s="76" t="s">
        <v>2775</v>
      </c>
      <c r="N126" s="76" t="s">
        <v>292</v>
      </c>
      <c r="O126" s="76">
        <v>71.2</v>
      </c>
      <c r="P126" s="90" t="s">
        <v>2818</v>
      </c>
    </row>
    <row r="127" spans="1:16" x14ac:dyDescent="0.35">
      <c r="A127" t="s">
        <v>290</v>
      </c>
      <c r="B127" s="76">
        <v>71507</v>
      </c>
      <c r="C127" s="76" t="s">
        <v>2775</v>
      </c>
      <c r="N127" s="76" t="s">
        <v>294</v>
      </c>
      <c r="O127" s="76">
        <v>5</v>
      </c>
      <c r="P127" s="90" t="s">
        <v>2818</v>
      </c>
    </row>
    <row r="128" spans="1:16" x14ac:dyDescent="0.35">
      <c r="A128" t="s">
        <v>292</v>
      </c>
      <c r="B128" s="76">
        <v>9129</v>
      </c>
      <c r="C128" s="76" t="s">
        <v>2775</v>
      </c>
      <c r="N128" s="76" t="s">
        <v>296</v>
      </c>
      <c r="O128" s="76">
        <v>25.4</v>
      </c>
      <c r="P128" s="90" t="s">
        <v>2818</v>
      </c>
    </row>
    <row r="129" spans="1:16" x14ac:dyDescent="0.35">
      <c r="A129" t="s">
        <v>294</v>
      </c>
      <c r="B129" s="76">
        <v>788</v>
      </c>
      <c r="C129" s="76" t="s">
        <v>2775</v>
      </c>
      <c r="N129" s="76" t="s">
        <v>298</v>
      </c>
      <c r="O129" s="76">
        <v>0</v>
      </c>
      <c r="P129" s="90" t="s">
        <v>2818</v>
      </c>
    </row>
    <row r="130" spans="1:16" x14ac:dyDescent="0.35">
      <c r="A130" t="s">
        <v>296</v>
      </c>
      <c r="B130" s="76">
        <v>80000</v>
      </c>
      <c r="C130" s="76" t="s">
        <v>2775</v>
      </c>
      <c r="N130" s="76" t="s">
        <v>300</v>
      </c>
      <c r="O130" s="76">
        <v>0</v>
      </c>
      <c r="P130" s="90" t="s">
        <v>2818</v>
      </c>
    </row>
    <row r="131" spans="1:16" x14ac:dyDescent="0.35">
      <c r="A131" t="s">
        <v>298</v>
      </c>
      <c r="B131" s="76">
        <v>1896</v>
      </c>
      <c r="C131" s="76" t="s">
        <v>2775</v>
      </c>
      <c r="N131" s="76" t="s">
        <v>302</v>
      </c>
      <c r="O131" s="76">
        <v>29.5</v>
      </c>
      <c r="P131" s="90" t="s">
        <v>2818</v>
      </c>
    </row>
    <row r="132" spans="1:16" x14ac:dyDescent="0.35">
      <c r="A132" t="s">
        <v>300</v>
      </c>
      <c r="B132" s="76">
        <v>5868</v>
      </c>
      <c r="C132" s="76" t="s">
        <v>2775</v>
      </c>
      <c r="N132" s="76" t="s">
        <v>304</v>
      </c>
      <c r="O132" s="76">
        <v>5</v>
      </c>
      <c r="P132" s="90" t="s">
        <v>2818</v>
      </c>
    </row>
    <row r="133" spans="1:16" x14ac:dyDescent="0.35">
      <c r="A133" t="s">
        <v>302</v>
      </c>
      <c r="B133" s="76">
        <v>34627</v>
      </c>
      <c r="C133" s="76" t="s">
        <v>2775</v>
      </c>
      <c r="N133" s="76" t="s">
        <v>306</v>
      </c>
      <c r="O133" s="76">
        <v>444.8</v>
      </c>
      <c r="P133" s="90" t="s">
        <v>2818</v>
      </c>
    </row>
    <row r="134" spans="1:16" x14ac:dyDescent="0.35">
      <c r="A134" t="s">
        <v>304</v>
      </c>
      <c r="B134" s="76">
        <v>0</v>
      </c>
      <c r="C134" s="76" t="s">
        <v>2775</v>
      </c>
      <c r="N134" s="76" t="s">
        <v>310</v>
      </c>
      <c r="O134" s="76">
        <v>462.7</v>
      </c>
      <c r="P134" s="90" t="s">
        <v>2818</v>
      </c>
    </row>
    <row r="135" spans="1:16" x14ac:dyDescent="0.35">
      <c r="A135" t="s">
        <v>306</v>
      </c>
      <c r="B135" s="76">
        <v>625536</v>
      </c>
      <c r="C135" s="76" t="s">
        <v>2775</v>
      </c>
      <c r="N135" s="76" t="s">
        <v>312</v>
      </c>
      <c r="O135" s="76">
        <v>5</v>
      </c>
      <c r="P135" s="90" t="s">
        <v>2818</v>
      </c>
    </row>
    <row r="136" spans="1:16" x14ac:dyDescent="0.35">
      <c r="A136" t="s">
        <v>310</v>
      </c>
      <c r="B136" s="76">
        <v>2119680</v>
      </c>
      <c r="C136" s="76" t="s">
        <v>2775</v>
      </c>
      <c r="N136" s="76" t="s">
        <v>314</v>
      </c>
      <c r="O136" s="76">
        <v>0</v>
      </c>
      <c r="P136" s="90" t="s">
        <v>2818</v>
      </c>
    </row>
    <row r="137" spans="1:16" x14ac:dyDescent="0.35">
      <c r="A137" t="s">
        <v>312</v>
      </c>
      <c r="B137" s="76">
        <v>544</v>
      </c>
      <c r="C137" s="76" t="s">
        <v>2775</v>
      </c>
      <c r="N137" s="76" t="s">
        <v>316</v>
      </c>
      <c r="O137" s="76">
        <v>0</v>
      </c>
      <c r="P137" s="90" t="s">
        <v>2818</v>
      </c>
    </row>
    <row r="138" spans="1:16" x14ac:dyDescent="0.35">
      <c r="A138" t="s">
        <v>314</v>
      </c>
      <c r="B138" s="76">
        <v>3612</v>
      </c>
      <c r="C138" s="76" t="s">
        <v>2775</v>
      </c>
      <c r="N138" s="76" t="s">
        <v>318</v>
      </c>
      <c r="O138" s="76">
        <v>5</v>
      </c>
      <c r="P138" s="90" t="s">
        <v>2818</v>
      </c>
    </row>
    <row r="139" spans="1:16" x14ac:dyDescent="0.35">
      <c r="A139" t="s">
        <v>316</v>
      </c>
      <c r="B139" s="76">
        <v>1260</v>
      </c>
      <c r="C139" s="76" t="s">
        <v>2775</v>
      </c>
      <c r="N139" s="76" t="s">
        <v>320</v>
      </c>
      <c r="O139" s="76">
        <v>0</v>
      </c>
      <c r="P139" s="90" t="s">
        <v>2818</v>
      </c>
    </row>
    <row r="140" spans="1:16" x14ac:dyDescent="0.35">
      <c r="A140" t="s">
        <v>318</v>
      </c>
      <c r="B140" s="76">
        <v>836</v>
      </c>
      <c r="C140" s="76" t="s">
        <v>2775</v>
      </c>
      <c r="N140" s="76" t="s">
        <v>322</v>
      </c>
      <c r="O140" s="76">
        <v>0</v>
      </c>
      <c r="P140" s="90" t="s">
        <v>2818</v>
      </c>
    </row>
    <row r="141" spans="1:16" x14ac:dyDescent="0.35">
      <c r="A141" t="s">
        <v>320</v>
      </c>
      <c r="B141" s="76">
        <v>1896</v>
      </c>
      <c r="C141" s="76" t="s">
        <v>2775</v>
      </c>
      <c r="N141" s="76" t="s">
        <v>324</v>
      </c>
      <c r="O141" s="76">
        <v>7.4</v>
      </c>
      <c r="P141" s="90" t="s">
        <v>2818</v>
      </c>
    </row>
    <row r="142" spans="1:16" x14ac:dyDescent="0.35">
      <c r="A142" t="s">
        <v>322</v>
      </c>
      <c r="B142" s="76">
        <v>5388</v>
      </c>
      <c r="C142" s="76" t="s">
        <v>2775</v>
      </c>
      <c r="N142" s="76" t="s">
        <v>326</v>
      </c>
      <c r="O142" s="76">
        <v>0.3</v>
      </c>
      <c r="P142" s="90" t="s">
        <v>2818</v>
      </c>
    </row>
    <row r="143" spans="1:16" x14ac:dyDescent="0.35">
      <c r="A143" t="s">
        <v>324</v>
      </c>
      <c r="B143" s="76">
        <v>20020</v>
      </c>
      <c r="C143" s="76" t="s">
        <v>2775</v>
      </c>
      <c r="N143" s="76" t="s">
        <v>328</v>
      </c>
      <c r="O143" s="76">
        <v>0.2</v>
      </c>
      <c r="P143" s="90" t="s">
        <v>2818</v>
      </c>
    </row>
    <row r="144" spans="1:16" x14ac:dyDescent="0.35">
      <c r="A144" t="s">
        <v>326</v>
      </c>
      <c r="B144" s="76">
        <v>1825</v>
      </c>
      <c r="C144" s="76" t="s">
        <v>2775</v>
      </c>
      <c r="N144" s="76" t="s">
        <v>330</v>
      </c>
      <c r="O144" s="76">
        <v>0</v>
      </c>
      <c r="P144" s="90" t="s">
        <v>2818</v>
      </c>
    </row>
    <row r="145" spans="1:16" x14ac:dyDescent="0.35">
      <c r="A145" t="s">
        <v>328</v>
      </c>
      <c r="B145" s="76">
        <v>1240</v>
      </c>
      <c r="C145" s="76" t="s">
        <v>2775</v>
      </c>
      <c r="N145" s="76" t="s">
        <v>332</v>
      </c>
      <c r="O145" s="76">
        <v>5</v>
      </c>
      <c r="P145" s="90" t="s">
        <v>2818</v>
      </c>
    </row>
    <row r="146" spans="1:16" x14ac:dyDescent="0.35">
      <c r="A146" t="s">
        <v>330</v>
      </c>
      <c r="B146" s="76">
        <v>15648</v>
      </c>
      <c r="C146" s="76" t="s">
        <v>2775</v>
      </c>
      <c r="N146" s="76" t="s">
        <v>334</v>
      </c>
      <c r="O146" s="76">
        <v>5</v>
      </c>
      <c r="P146" s="90" t="s">
        <v>2818</v>
      </c>
    </row>
    <row r="147" spans="1:16" x14ac:dyDescent="0.35">
      <c r="A147" t="s">
        <v>332</v>
      </c>
      <c r="B147" s="76">
        <v>0</v>
      </c>
      <c r="C147" s="76" t="s">
        <v>2775</v>
      </c>
      <c r="N147" s="76" t="s">
        <v>336</v>
      </c>
      <c r="O147" s="76">
        <v>5</v>
      </c>
      <c r="P147" s="90" t="s">
        <v>2818</v>
      </c>
    </row>
    <row r="148" spans="1:16" x14ac:dyDescent="0.35">
      <c r="A148" t="s">
        <v>334</v>
      </c>
      <c r="B148" s="76">
        <v>9962</v>
      </c>
      <c r="C148" s="76" t="s">
        <v>2775</v>
      </c>
      <c r="N148" s="76" t="s">
        <v>338</v>
      </c>
      <c r="O148" s="76">
        <v>5</v>
      </c>
      <c r="P148" s="90" t="s">
        <v>2818</v>
      </c>
    </row>
    <row r="149" spans="1:16" x14ac:dyDescent="0.35">
      <c r="A149" t="s">
        <v>336</v>
      </c>
      <c r="B149" s="76">
        <v>3203</v>
      </c>
      <c r="C149" s="76" t="s">
        <v>2775</v>
      </c>
      <c r="N149" s="76" t="s">
        <v>340</v>
      </c>
      <c r="O149" s="76">
        <v>14.7</v>
      </c>
      <c r="P149" s="90" t="s">
        <v>2818</v>
      </c>
    </row>
    <row r="150" spans="1:16" x14ac:dyDescent="0.35">
      <c r="A150" t="s">
        <v>338</v>
      </c>
      <c r="B150" s="76">
        <v>0</v>
      </c>
      <c r="C150" s="76" t="s">
        <v>2775</v>
      </c>
      <c r="N150" s="76" t="s">
        <v>342</v>
      </c>
      <c r="O150" s="76">
        <v>5</v>
      </c>
      <c r="P150" s="90" t="s">
        <v>2818</v>
      </c>
    </row>
    <row r="151" spans="1:16" x14ac:dyDescent="0.35">
      <c r="A151" t="s">
        <v>340</v>
      </c>
      <c r="B151" s="76">
        <v>20912</v>
      </c>
      <c r="C151" s="76" t="s">
        <v>2775</v>
      </c>
      <c r="N151" s="76" t="s">
        <v>344</v>
      </c>
      <c r="O151" s="76">
        <v>8.3000000000000007</v>
      </c>
      <c r="P151" s="90" t="s">
        <v>2818</v>
      </c>
    </row>
    <row r="152" spans="1:16" x14ac:dyDescent="0.35">
      <c r="A152" t="s">
        <v>342</v>
      </c>
      <c r="B152" s="76">
        <v>64</v>
      </c>
      <c r="C152" s="76" t="s">
        <v>2775</v>
      </c>
      <c r="N152" s="76" t="s">
        <v>346</v>
      </c>
      <c r="O152" s="76">
        <v>73.8</v>
      </c>
      <c r="P152" s="90" t="s">
        <v>2818</v>
      </c>
    </row>
    <row r="153" spans="1:16" x14ac:dyDescent="0.35">
      <c r="A153" t="s">
        <v>344</v>
      </c>
      <c r="B153" s="76">
        <v>4044</v>
      </c>
      <c r="C153" s="76" t="s">
        <v>2775</v>
      </c>
      <c r="N153" s="76" t="s">
        <v>349</v>
      </c>
      <c r="O153" s="76">
        <v>29</v>
      </c>
      <c r="P153" s="90" t="s">
        <v>2818</v>
      </c>
    </row>
    <row r="154" spans="1:16" x14ac:dyDescent="0.35">
      <c r="A154" t="s">
        <v>346</v>
      </c>
      <c r="B154" s="76">
        <v>105272</v>
      </c>
      <c r="C154" s="76" t="s">
        <v>2775</v>
      </c>
      <c r="N154" s="76" t="s">
        <v>351</v>
      </c>
      <c r="O154" s="76">
        <v>7.7</v>
      </c>
      <c r="P154" s="90" t="s">
        <v>2818</v>
      </c>
    </row>
    <row r="155" spans="1:16" x14ac:dyDescent="0.35">
      <c r="A155" t="s">
        <v>349</v>
      </c>
      <c r="B155" s="76">
        <v>70185</v>
      </c>
      <c r="C155" s="76" t="s">
        <v>2775</v>
      </c>
      <c r="N155" s="76" t="s">
        <v>353</v>
      </c>
      <c r="O155" s="76">
        <v>11.6</v>
      </c>
      <c r="P155" s="90" t="s">
        <v>2818</v>
      </c>
    </row>
    <row r="156" spans="1:16" x14ac:dyDescent="0.35">
      <c r="A156" t="s">
        <v>351</v>
      </c>
      <c r="B156" s="76">
        <v>21723</v>
      </c>
      <c r="C156" s="76" t="s">
        <v>2775</v>
      </c>
      <c r="N156" s="76" t="s">
        <v>355</v>
      </c>
      <c r="O156" s="76">
        <v>19.5</v>
      </c>
      <c r="P156" s="90" t="s">
        <v>2818</v>
      </c>
    </row>
    <row r="157" spans="1:16" x14ac:dyDescent="0.35">
      <c r="A157" t="s">
        <v>353</v>
      </c>
      <c r="B157" s="76">
        <v>18079</v>
      </c>
      <c r="C157" s="76" t="s">
        <v>2775</v>
      </c>
      <c r="N157" s="76" t="s">
        <v>358</v>
      </c>
      <c r="O157" s="76">
        <v>5</v>
      </c>
      <c r="P157" s="90" t="s">
        <v>2818</v>
      </c>
    </row>
    <row r="158" spans="1:16" x14ac:dyDescent="0.35">
      <c r="A158" t="s">
        <v>355</v>
      </c>
      <c r="B158" s="76">
        <v>94258</v>
      </c>
      <c r="C158" s="76" t="s">
        <v>2775</v>
      </c>
      <c r="N158" s="76" t="s">
        <v>361</v>
      </c>
      <c r="O158" s="76">
        <v>5</v>
      </c>
      <c r="P158" s="90" t="s">
        <v>2818</v>
      </c>
    </row>
    <row r="159" spans="1:16" x14ac:dyDescent="0.35">
      <c r="A159" t="s">
        <v>358</v>
      </c>
      <c r="B159" s="76">
        <v>99</v>
      </c>
      <c r="C159" s="76" t="s">
        <v>2775</v>
      </c>
      <c r="N159" s="76" t="s">
        <v>363</v>
      </c>
      <c r="O159" s="76">
        <v>5</v>
      </c>
      <c r="P159" s="90" t="s">
        <v>2818</v>
      </c>
    </row>
    <row r="160" spans="1:16" x14ac:dyDescent="0.35">
      <c r="A160" t="s">
        <v>361</v>
      </c>
      <c r="B160" s="76">
        <v>99</v>
      </c>
      <c r="C160" s="76" t="s">
        <v>2775</v>
      </c>
      <c r="N160" s="76" t="s">
        <v>365</v>
      </c>
      <c r="O160" s="76">
        <v>5</v>
      </c>
      <c r="P160" s="90" t="s">
        <v>2818</v>
      </c>
    </row>
    <row r="161" spans="1:16" x14ac:dyDescent="0.35">
      <c r="A161" t="s">
        <v>363</v>
      </c>
      <c r="B161" s="76">
        <v>80</v>
      </c>
      <c r="C161" s="76" t="s">
        <v>2775</v>
      </c>
      <c r="N161" s="76" t="s">
        <v>368</v>
      </c>
      <c r="O161" s="76">
        <v>5</v>
      </c>
      <c r="P161" s="90" t="s">
        <v>2818</v>
      </c>
    </row>
    <row r="162" spans="1:16" x14ac:dyDescent="0.35">
      <c r="A162" t="s">
        <v>365</v>
      </c>
      <c r="B162" s="76">
        <v>93</v>
      </c>
      <c r="C162" s="76" t="s">
        <v>2775</v>
      </c>
      <c r="N162" s="76" t="s">
        <v>370</v>
      </c>
      <c r="O162" s="76">
        <v>5</v>
      </c>
      <c r="P162" s="90" t="s">
        <v>2818</v>
      </c>
    </row>
    <row r="163" spans="1:16" x14ac:dyDescent="0.35">
      <c r="A163" t="s">
        <v>368</v>
      </c>
      <c r="B163" s="76">
        <v>0</v>
      </c>
      <c r="C163" s="76" t="s">
        <v>2775</v>
      </c>
      <c r="N163" s="76" t="s">
        <v>372</v>
      </c>
      <c r="O163" s="76">
        <v>5</v>
      </c>
      <c r="P163" s="90" t="s">
        <v>2818</v>
      </c>
    </row>
    <row r="164" spans="1:16" x14ac:dyDescent="0.35">
      <c r="A164" t="s">
        <v>370</v>
      </c>
      <c r="B164" s="76">
        <v>92</v>
      </c>
      <c r="C164" s="76" t="s">
        <v>2775</v>
      </c>
      <c r="N164" s="76" t="s">
        <v>375</v>
      </c>
      <c r="O164" s="76">
        <v>5</v>
      </c>
      <c r="P164" s="90" t="s">
        <v>2818</v>
      </c>
    </row>
    <row r="165" spans="1:16" x14ac:dyDescent="0.35">
      <c r="A165" t="s">
        <v>372</v>
      </c>
      <c r="B165" s="76">
        <v>72</v>
      </c>
      <c r="C165" s="76" t="s">
        <v>2775</v>
      </c>
      <c r="N165" s="76" t="s">
        <v>377</v>
      </c>
      <c r="O165" s="76">
        <v>5</v>
      </c>
      <c r="P165" s="90" t="s">
        <v>2818</v>
      </c>
    </row>
    <row r="166" spans="1:16" x14ac:dyDescent="0.35">
      <c r="A166" t="s">
        <v>375</v>
      </c>
      <c r="B166" s="76">
        <v>72</v>
      </c>
      <c r="C166" s="76" t="s">
        <v>2775</v>
      </c>
      <c r="N166" s="76" t="s">
        <v>379</v>
      </c>
      <c r="O166" s="76">
        <v>5</v>
      </c>
      <c r="P166" s="90" t="s">
        <v>2818</v>
      </c>
    </row>
    <row r="167" spans="1:16" x14ac:dyDescent="0.35">
      <c r="A167" t="s">
        <v>377</v>
      </c>
      <c r="B167" s="76">
        <v>72</v>
      </c>
      <c r="C167" s="76" t="s">
        <v>2775</v>
      </c>
      <c r="N167" s="76" t="s">
        <v>381</v>
      </c>
      <c r="O167" s="76">
        <v>5</v>
      </c>
      <c r="P167" s="90" t="s">
        <v>2818</v>
      </c>
    </row>
    <row r="168" spans="1:16" x14ac:dyDescent="0.35">
      <c r="A168" t="s">
        <v>379</v>
      </c>
      <c r="B168" s="76">
        <v>72</v>
      </c>
      <c r="C168" s="76" t="s">
        <v>2775</v>
      </c>
      <c r="N168" s="76" t="s">
        <v>383</v>
      </c>
      <c r="O168" s="76">
        <v>5</v>
      </c>
      <c r="P168" s="90" t="s">
        <v>2818</v>
      </c>
    </row>
    <row r="169" spans="1:16" x14ac:dyDescent="0.35">
      <c r="A169" t="s">
        <v>381</v>
      </c>
      <c r="B169" s="76">
        <v>72</v>
      </c>
      <c r="C169" s="76" t="s">
        <v>2775</v>
      </c>
      <c r="N169" s="76" t="s">
        <v>385</v>
      </c>
      <c r="O169" s="76">
        <v>5</v>
      </c>
      <c r="P169" s="90" t="s">
        <v>2818</v>
      </c>
    </row>
    <row r="170" spans="1:16" x14ac:dyDescent="0.35">
      <c r="A170" t="s">
        <v>383</v>
      </c>
      <c r="B170" s="76">
        <v>72</v>
      </c>
      <c r="C170" s="76" t="s">
        <v>2775</v>
      </c>
      <c r="N170" s="76" t="s">
        <v>387</v>
      </c>
      <c r="O170" s="76">
        <v>5</v>
      </c>
      <c r="P170" s="90" t="s">
        <v>2818</v>
      </c>
    </row>
    <row r="171" spans="1:16" x14ac:dyDescent="0.35">
      <c r="A171" t="s">
        <v>385</v>
      </c>
      <c r="B171" s="76">
        <v>72</v>
      </c>
      <c r="C171" s="76" t="s">
        <v>2775</v>
      </c>
      <c r="N171" s="76" t="s">
        <v>389</v>
      </c>
      <c r="O171" s="76">
        <v>5</v>
      </c>
      <c r="P171" s="90" t="s">
        <v>2818</v>
      </c>
    </row>
    <row r="172" spans="1:16" x14ac:dyDescent="0.35">
      <c r="A172" t="s">
        <v>387</v>
      </c>
      <c r="B172" s="76">
        <v>72</v>
      </c>
      <c r="C172" s="76" t="s">
        <v>2775</v>
      </c>
      <c r="N172" s="76" t="s">
        <v>391</v>
      </c>
      <c r="O172" s="76">
        <v>5</v>
      </c>
      <c r="P172" s="90" t="s">
        <v>2818</v>
      </c>
    </row>
    <row r="173" spans="1:16" x14ac:dyDescent="0.35">
      <c r="A173" t="s">
        <v>389</v>
      </c>
      <c r="B173" s="76">
        <v>72</v>
      </c>
      <c r="C173" s="76" t="s">
        <v>2775</v>
      </c>
      <c r="N173" s="76" t="s">
        <v>393</v>
      </c>
      <c r="O173" s="76">
        <v>5</v>
      </c>
      <c r="P173" s="90" t="s">
        <v>2818</v>
      </c>
    </row>
    <row r="174" spans="1:16" x14ac:dyDescent="0.35">
      <c r="A174" t="s">
        <v>391</v>
      </c>
      <c r="B174" s="76">
        <v>72</v>
      </c>
      <c r="C174" s="76" t="s">
        <v>2775</v>
      </c>
      <c r="N174" s="76" t="s">
        <v>395</v>
      </c>
      <c r="O174" s="76">
        <v>5</v>
      </c>
      <c r="P174" s="90" t="s">
        <v>2818</v>
      </c>
    </row>
    <row r="175" spans="1:16" x14ac:dyDescent="0.35">
      <c r="A175" t="s">
        <v>393</v>
      </c>
      <c r="B175" s="76">
        <v>72</v>
      </c>
      <c r="C175" s="76" t="s">
        <v>2775</v>
      </c>
      <c r="N175" s="76" t="s">
        <v>397</v>
      </c>
      <c r="O175" s="76">
        <v>5</v>
      </c>
      <c r="P175" s="90" t="s">
        <v>2818</v>
      </c>
    </row>
    <row r="176" spans="1:16" x14ac:dyDescent="0.35">
      <c r="A176" t="s">
        <v>395</v>
      </c>
      <c r="B176" s="76">
        <v>72</v>
      </c>
      <c r="C176" s="76" t="s">
        <v>2775</v>
      </c>
      <c r="N176" s="76" t="s">
        <v>399</v>
      </c>
      <c r="O176" s="76">
        <v>5</v>
      </c>
      <c r="P176" s="90" t="s">
        <v>2818</v>
      </c>
    </row>
    <row r="177" spans="1:16" x14ac:dyDescent="0.35">
      <c r="A177" t="s">
        <v>397</v>
      </c>
      <c r="B177" s="76">
        <v>72</v>
      </c>
      <c r="C177" s="76" t="s">
        <v>2775</v>
      </c>
      <c r="N177" s="76" t="s">
        <v>401</v>
      </c>
      <c r="O177" s="76">
        <v>5</v>
      </c>
      <c r="P177" s="90" t="s">
        <v>2818</v>
      </c>
    </row>
    <row r="178" spans="1:16" x14ac:dyDescent="0.35">
      <c r="A178" t="s">
        <v>399</v>
      </c>
      <c r="B178" s="76">
        <v>72</v>
      </c>
      <c r="C178" s="76" t="s">
        <v>2775</v>
      </c>
      <c r="N178" s="76" t="s">
        <v>403</v>
      </c>
      <c r="O178" s="76">
        <v>5</v>
      </c>
      <c r="P178" s="90" t="s">
        <v>2818</v>
      </c>
    </row>
    <row r="179" spans="1:16" x14ac:dyDescent="0.35">
      <c r="A179" t="s">
        <v>401</v>
      </c>
      <c r="B179" s="76">
        <v>72</v>
      </c>
      <c r="C179" s="76" t="s">
        <v>2775</v>
      </c>
      <c r="N179" s="76" t="s">
        <v>406</v>
      </c>
      <c r="O179" s="76">
        <v>5</v>
      </c>
      <c r="P179" s="90" t="s">
        <v>2818</v>
      </c>
    </row>
    <row r="180" spans="1:16" x14ac:dyDescent="0.35">
      <c r="A180" t="s">
        <v>403</v>
      </c>
      <c r="B180" s="76">
        <v>72</v>
      </c>
      <c r="C180" s="76" t="s">
        <v>2775</v>
      </c>
      <c r="N180" s="76" t="s">
        <v>408</v>
      </c>
      <c r="O180" s="76">
        <v>5</v>
      </c>
      <c r="P180" s="90" t="s">
        <v>2818</v>
      </c>
    </row>
    <row r="181" spans="1:16" x14ac:dyDescent="0.35">
      <c r="A181" t="s">
        <v>406</v>
      </c>
      <c r="B181" s="76">
        <v>72</v>
      </c>
      <c r="C181" s="76" t="s">
        <v>2775</v>
      </c>
      <c r="N181" s="76" t="s">
        <v>410</v>
      </c>
      <c r="O181" s="76">
        <v>5</v>
      </c>
      <c r="P181" s="90" t="s">
        <v>2818</v>
      </c>
    </row>
    <row r="182" spans="1:16" x14ac:dyDescent="0.35">
      <c r="A182" t="s">
        <v>408</v>
      </c>
      <c r="B182" s="76">
        <v>72</v>
      </c>
      <c r="C182" s="76" t="s">
        <v>2775</v>
      </c>
      <c r="N182" s="76" t="s">
        <v>412</v>
      </c>
      <c r="O182" s="76">
        <v>5</v>
      </c>
      <c r="P182" s="90" t="s">
        <v>2818</v>
      </c>
    </row>
    <row r="183" spans="1:16" x14ac:dyDescent="0.35">
      <c r="A183" t="s">
        <v>410</v>
      </c>
      <c r="B183" s="76">
        <v>72</v>
      </c>
      <c r="C183" s="76" t="s">
        <v>2775</v>
      </c>
      <c r="N183" s="76" t="s">
        <v>414</v>
      </c>
      <c r="O183" s="76">
        <v>5</v>
      </c>
      <c r="P183" s="90" t="s">
        <v>2818</v>
      </c>
    </row>
    <row r="184" spans="1:16" x14ac:dyDescent="0.35">
      <c r="A184" t="s">
        <v>412</v>
      </c>
      <c r="B184" s="76">
        <v>72</v>
      </c>
      <c r="C184" s="76" t="s">
        <v>2775</v>
      </c>
      <c r="N184" s="76" t="s">
        <v>416</v>
      </c>
      <c r="O184" s="76">
        <v>5</v>
      </c>
      <c r="P184" s="90" t="s">
        <v>2818</v>
      </c>
    </row>
    <row r="185" spans="1:16" x14ac:dyDescent="0.35">
      <c r="A185" t="s">
        <v>414</v>
      </c>
      <c r="B185" s="76">
        <v>72</v>
      </c>
      <c r="C185" s="76" t="s">
        <v>2775</v>
      </c>
      <c r="N185" s="76" t="s">
        <v>418</v>
      </c>
      <c r="O185" s="76">
        <v>5</v>
      </c>
      <c r="P185" s="90" t="s">
        <v>2818</v>
      </c>
    </row>
    <row r="186" spans="1:16" x14ac:dyDescent="0.35">
      <c r="A186" t="s">
        <v>416</v>
      </c>
      <c r="B186" s="76">
        <v>72</v>
      </c>
      <c r="C186" s="76" t="s">
        <v>2775</v>
      </c>
      <c r="N186" s="76" t="s">
        <v>420</v>
      </c>
      <c r="O186" s="76">
        <v>5</v>
      </c>
      <c r="P186" s="90" t="s">
        <v>2818</v>
      </c>
    </row>
    <row r="187" spans="1:16" x14ac:dyDescent="0.35">
      <c r="A187" t="s">
        <v>418</v>
      </c>
      <c r="B187" s="76">
        <v>72</v>
      </c>
      <c r="C187" s="76" t="s">
        <v>2775</v>
      </c>
      <c r="N187" s="76" t="s">
        <v>422</v>
      </c>
      <c r="O187" s="76">
        <v>5</v>
      </c>
      <c r="P187" s="90" t="s">
        <v>2818</v>
      </c>
    </row>
    <row r="188" spans="1:16" x14ac:dyDescent="0.35">
      <c r="A188" t="s">
        <v>420</v>
      </c>
      <c r="B188" s="76">
        <v>72</v>
      </c>
      <c r="C188" s="76" t="s">
        <v>2775</v>
      </c>
      <c r="N188" s="76" t="s">
        <v>424</v>
      </c>
      <c r="O188" s="76">
        <v>5</v>
      </c>
      <c r="P188" s="90" t="s">
        <v>2818</v>
      </c>
    </row>
    <row r="189" spans="1:16" x14ac:dyDescent="0.35">
      <c r="A189" t="s">
        <v>422</v>
      </c>
      <c r="B189" s="76">
        <v>72</v>
      </c>
      <c r="C189" s="76" t="s">
        <v>2775</v>
      </c>
      <c r="N189" s="76" t="s">
        <v>426</v>
      </c>
      <c r="O189" s="76">
        <v>5</v>
      </c>
      <c r="P189" s="90" t="s">
        <v>2818</v>
      </c>
    </row>
    <row r="190" spans="1:16" x14ac:dyDescent="0.35">
      <c r="A190" t="s">
        <v>424</v>
      </c>
      <c r="B190" s="76">
        <v>72</v>
      </c>
      <c r="C190" s="76" t="s">
        <v>2775</v>
      </c>
      <c r="N190" s="76" t="s">
        <v>428</v>
      </c>
      <c r="O190" s="76">
        <v>5</v>
      </c>
      <c r="P190" s="90" t="s">
        <v>2818</v>
      </c>
    </row>
    <row r="191" spans="1:16" x14ac:dyDescent="0.35">
      <c r="A191" t="s">
        <v>426</v>
      </c>
      <c r="B191" s="76">
        <v>72</v>
      </c>
      <c r="C191" s="76" t="s">
        <v>2775</v>
      </c>
      <c r="N191" s="76" t="s">
        <v>430</v>
      </c>
      <c r="O191" s="76">
        <v>5</v>
      </c>
      <c r="P191" s="90" t="s">
        <v>2818</v>
      </c>
    </row>
    <row r="192" spans="1:16" x14ac:dyDescent="0.35">
      <c r="A192" t="s">
        <v>428</v>
      </c>
      <c r="B192" s="76">
        <v>72</v>
      </c>
      <c r="C192" s="76" t="s">
        <v>2775</v>
      </c>
      <c r="N192" s="76" t="s">
        <v>432</v>
      </c>
      <c r="O192" s="76">
        <v>5</v>
      </c>
      <c r="P192" s="90" t="s">
        <v>2818</v>
      </c>
    </row>
    <row r="193" spans="1:16" x14ac:dyDescent="0.35">
      <c r="A193" t="s">
        <v>430</v>
      </c>
      <c r="B193" s="76">
        <v>72</v>
      </c>
      <c r="C193" s="76" t="s">
        <v>2775</v>
      </c>
      <c r="N193" s="76" t="s">
        <v>434</v>
      </c>
      <c r="O193" s="76">
        <v>5</v>
      </c>
      <c r="P193" s="90" t="s">
        <v>2818</v>
      </c>
    </row>
    <row r="194" spans="1:16" x14ac:dyDescent="0.35">
      <c r="A194" t="s">
        <v>432</v>
      </c>
      <c r="B194" s="76">
        <v>72</v>
      </c>
      <c r="C194" s="76" t="s">
        <v>2775</v>
      </c>
      <c r="N194" s="76" t="s">
        <v>436</v>
      </c>
      <c r="O194" s="76">
        <v>5</v>
      </c>
      <c r="P194" s="90" t="s">
        <v>2818</v>
      </c>
    </row>
    <row r="195" spans="1:16" x14ac:dyDescent="0.35">
      <c r="A195" t="s">
        <v>434</v>
      </c>
      <c r="B195" s="76">
        <v>72</v>
      </c>
      <c r="C195" s="76" t="s">
        <v>2775</v>
      </c>
      <c r="N195" s="76" t="s">
        <v>438</v>
      </c>
      <c r="O195" s="76">
        <v>5</v>
      </c>
      <c r="P195" s="90" t="s">
        <v>2818</v>
      </c>
    </row>
    <row r="196" spans="1:16" x14ac:dyDescent="0.35">
      <c r="A196" t="s">
        <v>436</v>
      </c>
      <c r="B196" s="76">
        <v>72</v>
      </c>
      <c r="C196" s="76" t="s">
        <v>2775</v>
      </c>
      <c r="N196" s="76" t="s">
        <v>440</v>
      </c>
      <c r="O196" s="76">
        <v>5</v>
      </c>
      <c r="P196" s="90" t="s">
        <v>2818</v>
      </c>
    </row>
    <row r="197" spans="1:16" x14ac:dyDescent="0.35">
      <c r="A197" t="s">
        <v>438</v>
      </c>
      <c r="B197" s="76">
        <v>72</v>
      </c>
      <c r="C197" s="76" t="s">
        <v>2775</v>
      </c>
      <c r="N197" s="76" t="s">
        <v>442</v>
      </c>
      <c r="O197" s="76">
        <v>5</v>
      </c>
      <c r="P197" s="90" t="s">
        <v>2818</v>
      </c>
    </row>
    <row r="198" spans="1:16" x14ac:dyDescent="0.35">
      <c r="A198" t="s">
        <v>440</v>
      </c>
      <c r="B198" s="76">
        <v>66</v>
      </c>
      <c r="C198" s="76" t="s">
        <v>2775</v>
      </c>
      <c r="N198" s="76" t="s">
        <v>444</v>
      </c>
      <c r="O198" s="76">
        <v>5</v>
      </c>
      <c r="P198" s="90" t="s">
        <v>2818</v>
      </c>
    </row>
    <row r="199" spans="1:16" x14ac:dyDescent="0.35">
      <c r="A199" t="s">
        <v>442</v>
      </c>
      <c r="B199" s="76">
        <v>66</v>
      </c>
      <c r="C199" s="76" t="s">
        <v>2775</v>
      </c>
      <c r="N199" s="76" t="s">
        <v>446</v>
      </c>
      <c r="O199" s="76">
        <v>5</v>
      </c>
      <c r="P199" s="90" t="s">
        <v>2818</v>
      </c>
    </row>
    <row r="200" spans="1:16" x14ac:dyDescent="0.35">
      <c r="A200" t="s">
        <v>444</v>
      </c>
      <c r="B200" s="76">
        <v>66</v>
      </c>
      <c r="C200" s="76" t="s">
        <v>2775</v>
      </c>
      <c r="N200" s="76" t="s">
        <v>448</v>
      </c>
      <c r="O200" s="76">
        <v>5</v>
      </c>
      <c r="P200" s="90" t="s">
        <v>2818</v>
      </c>
    </row>
    <row r="201" spans="1:16" x14ac:dyDescent="0.35">
      <c r="A201" t="s">
        <v>446</v>
      </c>
      <c r="B201" s="76">
        <v>72</v>
      </c>
      <c r="C201" s="76" t="s">
        <v>2775</v>
      </c>
      <c r="N201" s="76" t="s">
        <v>450</v>
      </c>
      <c r="O201" s="76">
        <v>6</v>
      </c>
      <c r="P201" s="90" t="s">
        <v>2818</v>
      </c>
    </row>
    <row r="202" spans="1:16" x14ac:dyDescent="0.35">
      <c r="A202" t="s">
        <v>448</v>
      </c>
      <c r="B202" s="76">
        <v>72</v>
      </c>
      <c r="C202" s="76" t="s">
        <v>2775</v>
      </c>
      <c r="N202" s="76" t="s">
        <v>453</v>
      </c>
      <c r="O202" s="76">
        <v>5</v>
      </c>
      <c r="P202" s="90" t="s">
        <v>2818</v>
      </c>
    </row>
    <row r="203" spans="1:16" x14ac:dyDescent="0.35">
      <c r="A203" t="s">
        <v>450</v>
      </c>
      <c r="B203" s="76">
        <v>35409</v>
      </c>
      <c r="C203" s="76" t="s">
        <v>2775</v>
      </c>
      <c r="N203" s="76" t="s">
        <v>455</v>
      </c>
      <c r="O203" s="76">
        <v>5</v>
      </c>
      <c r="P203" s="90" t="s">
        <v>2818</v>
      </c>
    </row>
    <row r="204" spans="1:16" x14ac:dyDescent="0.35">
      <c r="A204" t="s">
        <v>453</v>
      </c>
      <c r="B204" s="76">
        <v>72</v>
      </c>
      <c r="C204" s="76" t="s">
        <v>2775</v>
      </c>
      <c r="N204" s="76" t="s">
        <v>457</v>
      </c>
      <c r="O204" s="76">
        <v>5</v>
      </c>
      <c r="P204" s="90" t="s">
        <v>2818</v>
      </c>
    </row>
    <row r="205" spans="1:16" x14ac:dyDescent="0.35">
      <c r="A205" t="s">
        <v>455</v>
      </c>
      <c r="B205" s="76">
        <v>72</v>
      </c>
      <c r="C205" s="76" t="s">
        <v>2775</v>
      </c>
      <c r="N205" s="76" t="s">
        <v>459</v>
      </c>
      <c r="O205" s="76">
        <v>5</v>
      </c>
      <c r="P205" s="90" t="s">
        <v>2818</v>
      </c>
    </row>
    <row r="206" spans="1:16" x14ac:dyDescent="0.35">
      <c r="A206" t="s">
        <v>457</v>
      </c>
      <c r="B206" s="76">
        <v>72</v>
      </c>
      <c r="C206" s="76" t="s">
        <v>2775</v>
      </c>
      <c r="N206" s="76" t="s">
        <v>461</v>
      </c>
      <c r="O206" s="76">
        <v>5</v>
      </c>
      <c r="P206" s="90" t="s">
        <v>2818</v>
      </c>
    </row>
    <row r="207" spans="1:16" x14ac:dyDescent="0.35">
      <c r="A207" t="s">
        <v>459</v>
      </c>
      <c r="B207" s="76">
        <v>72</v>
      </c>
      <c r="C207" s="76" t="s">
        <v>2775</v>
      </c>
      <c r="N207" s="76" t="s">
        <v>463</v>
      </c>
      <c r="O207" s="76">
        <v>5</v>
      </c>
      <c r="P207" s="90" t="s">
        <v>2818</v>
      </c>
    </row>
    <row r="208" spans="1:16" x14ac:dyDescent="0.35">
      <c r="A208" t="s">
        <v>461</v>
      </c>
      <c r="B208" s="76">
        <v>72</v>
      </c>
      <c r="C208" s="76" t="s">
        <v>2775</v>
      </c>
      <c r="N208" s="76" t="s">
        <v>465</v>
      </c>
      <c r="O208" s="76">
        <v>5</v>
      </c>
      <c r="P208" s="90" t="s">
        <v>2818</v>
      </c>
    </row>
    <row r="209" spans="1:16" x14ac:dyDescent="0.35">
      <c r="A209" t="s">
        <v>463</v>
      </c>
      <c r="B209" s="76">
        <v>72</v>
      </c>
      <c r="C209" s="76" t="s">
        <v>2775</v>
      </c>
      <c r="N209" s="76" t="s">
        <v>467</v>
      </c>
      <c r="O209" s="76">
        <v>5</v>
      </c>
      <c r="P209" s="90" t="s">
        <v>2818</v>
      </c>
    </row>
    <row r="210" spans="1:16" x14ac:dyDescent="0.35">
      <c r="A210" t="s">
        <v>465</v>
      </c>
      <c r="B210" s="76">
        <v>72</v>
      </c>
      <c r="C210" s="76" t="s">
        <v>2775</v>
      </c>
      <c r="N210" s="76" t="s">
        <v>469</v>
      </c>
      <c r="O210" s="76">
        <v>5</v>
      </c>
      <c r="P210" s="90" t="s">
        <v>2818</v>
      </c>
    </row>
    <row r="211" spans="1:16" x14ac:dyDescent="0.35">
      <c r="A211" t="s">
        <v>467</v>
      </c>
      <c r="B211" s="76">
        <v>72</v>
      </c>
      <c r="C211" s="76" t="s">
        <v>2775</v>
      </c>
      <c r="N211" s="76" t="s">
        <v>471</v>
      </c>
      <c r="O211" s="76">
        <v>5</v>
      </c>
      <c r="P211" s="90" t="s">
        <v>2818</v>
      </c>
    </row>
    <row r="212" spans="1:16" x14ac:dyDescent="0.35">
      <c r="A212" t="s">
        <v>469</v>
      </c>
      <c r="B212" s="76">
        <v>72</v>
      </c>
      <c r="C212" s="76" t="s">
        <v>2775</v>
      </c>
      <c r="N212" s="76" t="s">
        <v>473</v>
      </c>
      <c r="O212" s="76">
        <v>5</v>
      </c>
      <c r="P212" s="90" t="s">
        <v>2818</v>
      </c>
    </row>
    <row r="213" spans="1:16" x14ac:dyDescent="0.35">
      <c r="A213" t="s">
        <v>471</v>
      </c>
      <c r="B213" s="76">
        <v>72</v>
      </c>
      <c r="C213" s="76" t="s">
        <v>2775</v>
      </c>
      <c r="N213" s="76" t="s">
        <v>475</v>
      </c>
      <c r="O213" s="76">
        <v>5</v>
      </c>
      <c r="P213" s="90" t="s">
        <v>2818</v>
      </c>
    </row>
    <row r="214" spans="1:16" x14ac:dyDescent="0.35">
      <c r="A214" t="s">
        <v>473</v>
      </c>
      <c r="B214" s="76">
        <v>72</v>
      </c>
      <c r="C214" s="76" t="s">
        <v>2775</v>
      </c>
      <c r="N214" s="76" t="s">
        <v>477</v>
      </c>
      <c r="O214" s="76">
        <v>5</v>
      </c>
      <c r="P214" s="90" t="s">
        <v>2818</v>
      </c>
    </row>
    <row r="215" spans="1:16" x14ac:dyDescent="0.35">
      <c r="A215" t="s">
        <v>475</v>
      </c>
      <c r="B215" s="76">
        <v>72</v>
      </c>
      <c r="C215" s="76" t="s">
        <v>2775</v>
      </c>
      <c r="N215" s="76" t="s">
        <v>479</v>
      </c>
      <c r="O215" s="76">
        <v>5</v>
      </c>
      <c r="P215" s="90" t="s">
        <v>2818</v>
      </c>
    </row>
    <row r="216" spans="1:16" x14ac:dyDescent="0.35">
      <c r="A216" t="s">
        <v>477</v>
      </c>
      <c r="B216" s="76">
        <v>72</v>
      </c>
      <c r="C216" s="76" t="s">
        <v>2775</v>
      </c>
      <c r="N216" s="76" t="s">
        <v>481</v>
      </c>
      <c r="O216" s="76">
        <v>5</v>
      </c>
      <c r="P216" s="90" t="s">
        <v>2818</v>
      </c>
    </row>
    <row r="217" spans="1:16" x14ac:dyDescent="0.35">
      <c r="A217" t="s">
        <v>479</v>
      </c>
      <c r="B217" s="76">
        <v>72</v>
      </c>
      <c r="C217" s="76" t="s">
        <v>2775</v>
      </c>
      <c r="N217" s="76" t="s">
        <v>483</v>
      </c>
      <c r="O217" s="76">
        <v>5</v>
      </c>
      <c r="P217" s="90" t="s">
        <v>2818</v>
      </c>
    </row>
    <row r="218" spans="1:16" x14ac:dyDescent="0.35">
      <c r="A218" t="s">
        <v>481</v>
      </c>
      <c r="B218" s="76">
        <v>72</v>
      </c>
      <c r="C218" s="76" t="s">
        <v>2775</v>
      </c>
      <c r="N218" s="76" t="s">
        <v>485</v>
      </c>
      <c r="O218" s="76">
        <v>5</v>
      </c>
      <c r="P218" s="90" t="s">
        <v>2818</v>
      </c>
    </row>
    <row r="219" spans="1:16" x14ac:dyDescent="0.35">
      <c r="A219" t="s">
        <v>483</v>
      </c>
      <c r="B219" s="76">
        <v>72</v>
      </c>
      <c r="C219" s="76" t="s">
        <v>2775</v>
      </c>
      <c r="N219" s="76" t="s">
        <v>487</v>
      </c>
      <c r="O219" s="76">
        <v>5</v>
      </c>
      <c r="P219" s="90" t="s">
        <v>2818</v>
      </c>
    </row>
    <row r="220" spans="1:16" x14ac:dyDescent="0.35">
      <c r="A220" t="s">
        <v>485</v>
      </c>
      <c r="B220" s="76">
        <v>72</v>
      </c>
      <c r="C220" s="76" t="s">
        <v>2775</v>
      </c>
      <c r="N220" s="76" t="s">
        <v>489</v>
      </c>
      <c r="O220" s="76">
        <v>5</v>
      </c>
      <c r="P220" s="90" t="s">
        <v>2818</v>
      </c>
    </row>
    <row r="221" spans="1:16" x14ac:dyDescent="0.35">
      <c r="A221" t="s">
        <v>487</v>
      </c>
      <c r="B221" s="76">
        <v>72</v>
      </c>
      <c r="C221" s="76" t="s">
        <v>2775</v>
      </c>
      <c r="N221" s="76" t="s">
        <v>491</v>
      </c>
      <c r="O221" s="76">
        <v>5</v>
      </c>
      <c r="P221" s="90" t="s">
        <v>2818</v>
      </c>
    </row>
    <row r="222" spans="1:16" x14ac:dyDescent="0.35">
      <c r="A222" t="s">
        <v>489</v>
      </c>
      <c r="B222" s="76">
        <v>72</v>
      </c>
      <c r="C222" s="76" t="s">
        <v>2775</v>
      </c>
      <c r="N222" s="76" t="s">
        <v>493</v>
      </c>
      <c r="O222" s="76">
        <v>5</v>
      </c>
      <c r="P222" s="90" t="s">
        <v>2818</v>
      </c>
    </row>
    <row r="223" spans="1:16" x14ac:dyDescent="0.35">
      <c r="A223" t="s">
        <v>491</v>
      </c>
      <c r="B223" s="76">
        <v>72</v>
      </c>
      <c r="C223" s="76" t="s">
        <v>2775</v>
      </c>
      <c r="N223" s="76" t="s">
        <v>495</v>
      </c>
      <c r="O223" s="76">
        <v>5</v>
      </c>
      <c r="P223" s="90" t="s">
        <v>2818</v>
      </c>
    </row>
    <row r="224" spans="1:16" x14ac:dyDescent="0.35">
      <c r="A224" t="s">
        <v>493</v>
      </c>
      <c r="B224" s="76">
        <v>72</v>
      </c>
      <c r="C224" s="76" t="s">
        <v>2775</v>
      </c>
      <c r="N224" s="76" t="s">
        <v>497</v>
      </c>
      <c r="O224" s="76">
        <v>5</v>
      </c>
      <c r="P224" s="90" t="s">
        <v>2818</v>
      </c>
    </row>
    <row r="225" spans="1:16" x14ac:dyDescent="0.35">
      <c r="A225" t="s">
        <v>495</v>
      </c>
      <c r="B225" s="76">
        <v>72</v>
      </c>
      <c r="C225" s="76" t="s">
        <v>2775</v>
      </c>
      <c r="N225" s="76" t="s">
        <v>499</v>
      </c>
      <c r="O225" s="76">
        <v>5</v>
      </c>
      <c r="P225" s="90" t="s">
        <v>2818</v>
      </c>
    </row>
    <row r="226" spans="1:16" x14ac:dyDescent="0.35">
      <c r="A226" t="s">
        <v>497</v>
      </c>
      <c r="B226" s="76">
        <v>72</v>
      </c>
      <c r="C226" s="76" t="s">
        <v>2775</v>
      </c>
      <c r="N226" s="76" t="s">
        <v>501</v>
      </c>
      <c r="O226" s="76">
        <v>5</v>
      </c>
      <c r="P226" s="90" t="s">
        <v>2818</v>
      </c>
    </row>
    <row r="227" spans="1:16" x14ac:dyDescent="0.35">
      <c r="A227" t="s">
        <v>499</v>
      </c>
      <c r="B227" s="76">
        <v>72</v>
      </c>
      <c r="C227" s="76" t="s">
        <v>2775</v>
      </c>
      <c r="N227" s="76" t="s">
        <v>503</v>
      </c>
      <c r="O227" s="76">
        <v>5</v>
      </c>
      <c r="P227" s="90" t="s">
        <v>2818</v>
      </c>
    </row>
    <row r="228" spans="1:16" x14ac:dyDescent="0.35">
      <c r="A228" t="s">
        <v>501</v>
      </c>
      <c r="B228" s="76">
        <v>72</v>
      </c>
      <c r="C228" s="76" t="s">
        <v>2775</v>
      </c>
      <c r="N228" s="76" t="s">
        <v>505</v>
      </c>
      <c r="O228" s="76">
        <v>5</v>
      </c>
      <c r="P228" s="90" t="s">
        <v>2818</v>
      </c>
    </row>
    <row r="229" spans="1:16" x14ac:dyDescent="0.35">
      <c r="A229" t="s">
        <v>503</v>
      </c>
      <c r="B229" s="76">
        <v>72</v>
      </c>
      <c r="C229" s="76" t="s">
        <v>2775</v>
      </c>
      <c r="N229" s="76" t="s">
        <v>507</v>
      </c>
      <c r="O229" s="76">
        <v>5</v>
      </c>
      <c r="P229" s="90" t="s">
        <v>2818</v>
      </c>
    </row>
    <row r="230" spans="1:16" x14ac:dyDescent="0.35">
      <c r="A230" t="s">
        <v>505</v>
      </c>
      <c r="B230" s="76">
        <v>72</v>
      </c>
      <c r="C230" s="76" t="s">
        <v>2775</v>
      </c>
      <c r="N230" s="76" t="s">
        <v>509</v>
      </c>
      <c r="O230" s="76">
        <v>5</v>
      </c>
      <c r="P230" s="90" t="s">
        <v>2818</v>
      </c>
    </row>
    <row r="231" spans="1:16" x14ac:dyDescent="0.35">
      <c r="A231" t="s">
        <v>507</v>
      </c>
      <c r="B231" s="76">
        <v>72</v>
      </c>
      <c r="C231" s="76" t="s">
        <v>2775</v>
      </c>
      <c r="N231" s="76" t="s">
        <v>511</v>
      </c>
      <c r="O231" s="76">
        <v>5</v>
      </c>
      <c r="P231" s="90" t="s">
        <v>2818</v>
      </c>
    </row>
    <row r="232" spans="1:16" x14ac:dyDescent="0.35">
      <c r="A232" t="s">
        <v>509</v>
      </c>
      <c r="B232" s="76">
        <v>72</v>
      </c>
      <c r="C232" s="76" t="s">
        <v>2775</v>
      </c>
      <c r="N232" s="76" t="s">
        <v>513</v>
      </c>
      <c r="O232" s="76">
        <v>5</v>
      </c>
      <c r="P232" s="90" t="s">
        <v>2818</v>
      </c>
    </row>
    <row r="233" spans="1:16" x14ac:dyDescent="0.35">
      <c r="A233" t="s">
        <v>511</v>
      </c>
      <c r="B233" s="76">
        <v>72</v>
      </c>
      <c r="C233" s="76" t="s">
        <v>2775</v>
      </c>
      <c r="N233" s="76" t="s">
        <v>515</v>
      </c>
      <c r="O233" s="76">
        <v>5</v>
      </c>
      <c r="P233" s="90" t="s">
        <v>2818</v>
      </c>
    </row>
    <row r="234" spans="1:16" x14ac:dyDescent="0.35">
      <c r="A234" t="s">
        <v>513</v>
      </c>
      <c r="B234" s="76">
        <v>72</v>
      </c>
      <c r="C234" s="76" t="s">
        <v>2775</v>
      </c>
      <c r="N234" s="76" t="s">
        <v>517</v>
      </c>
      <c r="O234" s="76">
        <v>5</v>
      </c>
      <c r="P234" s="90" t="s">
        <v>2818</v>
      </c>
    </row>
    <row r="235" spans="1:16" x14ac:dyDescent="0.35">
      <c r="A235" t="s">
        <v>515</v>
      </c>
      <c r="B235" s="76">
        <v>72</v>
      </c>
      <c r="C235" s="76" t="s">
        <v>2775</v>
      </c>
      <c r="N235" s="76" t="s">
        <v>519</v>
      </c>
      <c r="O235" s="76">
        <v>16.3</v>
      </c>
      <c r="P235" s="90" t="s">
        <v>2818</v>
      </c>
    </row>
    <row r="236" spans="1:16" x14ac:dyDescent="0.35">
      <c r="A236" t="s">
        <v>517</v>
      </c>
      <c r="B236" s="76">
        <v>72</v>
      </c>
      <c r="C236" s="76" t="s">
        <v>2775</v>
      </c>
      <c r="N236" s="76" t="s">
        <v>521</v>
      </c>
      <c r="O236" s="76">
        <v>621.6</v>
      </c>
      <c r="P236" s="90" t="s">
        <v>2818</v>
      </c>
    </row>
    <row r="237" spans="1:16" x14ac:dyDescent="0.35">
      <c r="A237" t="s">
        <v>519</v>
      </c>
      <c r="B237" s="76">
        <v>63645</v>
      </c>
      <c r="C237" s="76" t="s">
        <v>2775</v>
      </c>
      <c r="N237" s="76" t="s">
        <v>525</v>
      </c>
      <c r="O237" s="76">
        <v>5</v>
      </c>
      <c r="P237" s="90" t="s">
        <v>2818</v>
      </c>
    </row>
    <row r="238" spans="1:16" x14ac:dyDescent="0.35">
      <c r="A238" t="s">
        <v>521</v>
      </c>
      <c r="B238" s="76">
        <v>2506000</v>
      </c>
      <c r="C238" s="76" t="s">
        <v>2775</v>
      </c>
      <c r="N238" s="76" t="s">
        <v>527</v>
      </c>
      <c r="O238" s="76">
        <v>5</v>
      </c>
      <c r="P238" s="90" t="s">
        <v>2818</v>
      </c>
    </row>
    <row r="239" spans="1:16" x14ac:dyDescent="0.35">
      <c r="A239" t="s">
        <v>525</v>
      </c>
      <c r="B239" s="76">
        <v>72</v>
      </c>
      <c r="C239" s="76" t="s">
        <v>2775</v>
      </c>
      <c r="N239" s="76" t="s">
        <v>529</v>
      </c>
      <c r="O239" s="76">
        <v>0</v>
      </c>
      <c r="P239" s="90" t="s">
        <v>2818</v>
      </c>
    </row>
    <row r="240" spans="1:16" x14ac:dyDescent="0.35">
      <c r="A240" t="s">
        <v>527</v>
      </c>
      <c r="B240" s="76">
        <v>66</v>
      </c>
      <c r="C240" s="76" t="s">
        <v>2775</v>
      </c>
      <c r="N240" s="76" t="s">
        <v>531</v>
      </c>
      <c r="O240" s="76">
        <v>12.3</v>
      </c>
      <c r="P240" s="90" t="s">
        <v>2818</v>
      </c>
    </row>
    <row r="241" spans="1:16" x14ac:dyDescent="0.35">
      <c r="A241" t="s">
        <v>529</v>
      </c>
      <c r="B241" s="76">
        <v>36288</v>
      </c>
      <c r="C241" s="76" t="s">
        <v>2775</v>
      </c>
      <c r="N241" s="76" t="s">
        <v>533</v>
      </c>
      <c r="O241" s="76">
        <v>5</v>
      </c>
      <c r="P241" s="90" t="s">
        <v>2818</v>
      </c>
    </row>
    <row r="242" spans="1:16" x14ac:dyDescent="0.35">
      <c r="A242" t="s">
        <v>531</v>
      </c>
      <c r="B242" s="76">
        <v>10819</v>
      </c>
      <c r="C242" s="76" t="s">
        <v>2775</v>
      </c>
      <c r="N242" s="76" t="s">
        <v>535</v>
      </c>
      <c r="O242" s="76">
        <v>5</v>
      </c>
      <c r="P242" s="90" t="s">
        <v>2818</v>
      </c>
    </row>
    <row r="243" spans="1:16" x14ac:dyDescent="0.35">
      <c r="A243" t="s">
        <v>533</v>
      </c>
      <c r="B243" s="76">
        <v>72</v>
      </c>
      <c r="C243" s="76" t="s">
        <v>2775</v>
      </c>
      <c r="N243" s="76" t="s">
        <v>537</v>
      </c>
      <c r="O243" s="76">
        <v>5</v>
      </c>
      <c r="P243" s="90" t="s">
        <v>2818</v>
      </c>
    </row>
    <row r="244" spans="1:16" x14ac:dyDescent="0.35">
      <c r="A244" t="s">
        <v>535</v>
      </c>
      <c r="B244" s="76">
        <v>72</v>
      </c>
      <c r="C244" s="76" t="s">
        <v>2775</v>
      </c>
      <c r="N244" s="76" t="s">
        <v>539</v>
      </c>
      <c r="O244" s="76">
        <v>5</v>
      </c>
      <c r="P244" s="90" t="s">
        <v>2818</v>
      </c>
    </row>
    <row r="245" spans="1:16" x14ac:dyDescent="0.35">
      <c r="A245" t="s">
        <v>537</v>
      </c>
      <c r="B245" s="76">
        <v>576</v>
      </c>
      <c r="C245" s="76" t="s">
        <v>2775</v>
      </c>
      <c r="N245" s="76" t="s">
        <v>541</v>
      </c>
      <c r="O245" s="76">
        <v>5</v>
      </c>
      <c r="P245" s="90" t="s">
        <v>2818</v>
      </c>
    </row>
    <row r="246" spans="1:16" x14ac:dyDescent="0.35">
      <c r="A246" t="s">
        <v>539</v>
      </c>
      <c r="B246" s="76">
        <v>72</v>
      </c>
      <c r="C246" s="76" t="s">
        <v>2775</v>
      </c>
      <c r="N246" s="76" t="s">
        <v>543</v>
      </c>
      <c r="O246" s="76">
        <v>5</v>
      </c>
      <c r="P246" s="90" t="s">
        <v>2818</v>
      </c>
    </row>
    <row r="247" spans="1:16" x14ac:dyDescent="0.35">
      <c r="A247" t="s">
        <v>541</v>
      </c>
      <c r="B247" s="76">
        <v>72</v>
      </c>
      <c r="C247" s="76" t="s">
        <v>2775</v>
      </c>
      <c r="N247" s="76" t="s">
        <v>545</v>
      </c>
      <c r="O247" s="76">
        <v>5</v>
      </c>
      <c r="P247" s="90" t="s">
        <v>2818</v>
      </c>
    </row>
    <row r="248" spans="1:16" x14ac:dyDescent="0.35">
      <c r="A248" t="s">
        <v>543</v>
      </c>
      <c r="B248" s="76">
        <v>72</v>
      </c>
      <c r="C248" s="76" t="s">
        <v>2775</v>
      </c>
      <c r="N248" s="76" t="s">
        <v>547</v>
      </c>
      <c r="O248" s="76">
        <v>5</v>
      </c>
      <c r="P248" s="90" t="s">
        <v>2818</v>
      </c>
    </row>
    <row r="249" spans="1:16" x14ac:dyDescent="0.35">
      <c r="A249" t="s">
        <v>545</v>
      </c>
      <c r="B249" s="76">
        <v>72</v>
      </c>
      <c r="C249" s="76" t="s">
        <v>2775</v>
      </c>
      <c r="N249" s="76" t="s">
        <v>549</v>
      </c>
      <c r="O249" s="76">
        <v>5</v>
      </c>
      <c r="P249" s="90" t="s">
        <v>2818</v>
      </c>
    </row>
    <row r="250" spans="1:16" x14ac:dyDescent="0.35">
      <c r="A250" t="s">
        <v>547</v>
      </c>
      <c r="B250" s="76">
        <v>72</v>
      </c>
      <c r="C250" s="76" t="s">
        <v>2775</v>
      </c>
      <c r="N250" s="76" t="s">
        <v>551</v>
      </c>
      <c r="O250" s="76">
        <v>5</v>
      </c>
      <c r="P250" s="90" t="s">
        <v>2818</v>
      </c>
    </row>
    <row r="251" spans="1:16" x14ac:dyDescent="0.35">
      <c r="A251" t="s">
        <v>549</v>
      </c>
      <c r="B251" s="76">
        <v>72</v>
      </c>
      <c r="C251" s="76" t="s">
        <v>2775</v>
      </c>
      <c r="N251" s="76" t="s">
        <v>553</v>
      </c>
      <c r="O251" s="76">
        <v>5</v>
      </c>
      <c r="P251" s="90" t="s">
        <v>2818</v>
      </c>
    </row>
    <row r="252" spans="1:16" x14ac:dyDescent="0.35">
      <c r="A252" t="s">
        <v>551</v>
      </c>
      <c r="B252" s="76">
        <v>72</v>
      </c>
      <c r="C252" s="76" t="s">
        <v>2775</v>
      </c>
      <c r="N252" s="76" t="s">
        <v>555</v>
      </c>
      <c r="O252" s="76">
        <v>5</v>
      </c>
      <c r="P252" s="90" t="s">
        <v>2818</v>
      </c>
    </row>
    <row r="253" spans="1:16" x14ac:dyDescent="0.35">
      <c r="A253" t="s">
        <v>553</v>
      </c>
      <c r="B253" s="76">
        <v>72</v>
      </c>
      <c r="C253" s="76" t="s">
        <v>2775</v>
      </c>
      <c r="N253" s="76" t="s">
        <v>557</v>
      </c>
      <c r="O253" s="76">
        <v>5</v>
      </c>
      <c r="P253" s="90" t="s">
        <v>2818</v>
      </c>
    </row>
    <row r="254" spans="1:16" x14ac:dyDescent="0.35">
      <c r="A254" t="s">
        <v>555</v>
      </c>
      <c r="B254" s="76">
        <v>72</v>
      </c>
      <c r="C254" s="76" t="s">
        <v>2775</v>
      </c>
      <c r="N254" s="76" t="s">
        <v>559</v>
      </c>
      <c r="O254" s="76">
        <v>5</v>
      </c>
      <c r="P254" s="90" t="s">
        <v>2818</v>
      </c>
    </row>
    <row r="255" spans="1:16" x14ac:dyDescent="0.35">
      <c r="A255" t="s">
        <v>557</v>
      </c>
      <c r="B255" s="76">
        <v>72</v>
      </c>
      <c r="C255" s="76" t="s">
        <v>2775</v>
      </c>
      <c r="N255" s="76" t="s">
        <v>561</v>
      </c>
      <c r="O255" s="76">
        <v>5</v>
      </c>
      <c r="P255" s="90" t="s">
        <v>2818</v>
      </c>
    </row>
    <row r="256" spans="1:16" x14ac:dyDescent="0.35">
      <c r="A256" t="s">
        <v>559</v>
      </c>
      <c r="B256" s="76">
        <v>72</v>
      </c>
      <c r="C256" s="76" t="s">
        <v>2775</v>
      </c>
      <c r="N256" s="76" t="s">
        <v>563</v>
      </c>
      <c r="O256" s="76">
        <v>5</v>
      </c>
      <c r="P256" s="90" t="s">
        <v>2818</v>
      </c>
    </row>
    <row r="257" spans="1:16" x14ac:dyDescent="0.35">
      <c r="A257" t="s">
        <v>561</v>
      </c>
      <c r="B257" s="76">
        <v>72</v>
      </c>
      <c r="C257" s="76" t="s">
        <v>2775</v>
      </c>
      <c r="N257" s="76" t="s">
        <v>565</v>
      </c>
      <c r="O257" s="76">
        <v>5</v>
      </c>
      <c r="P257" s="90" t="s">
        <v>2818</v>
      </c>
    </row>
    <row r="258" spans="1:16" x14ac:dyDescent="0.35">
      <c r="A258" t="s">
        <v>563</v>
      </c>
      <c r="B258" s="76">
        <v>72</v>
      </c>
      <c r="C258" s="76" t="s">
        <v>2775</v>
      </c>
      <c r="N258" s="76" t="s">
        <v>567</v>
      </c>
      <c r="O258" s="76">
        <v>5</v>
      </c>
      <c r="P258" s="90" t="s">
        <v>2818</v>
      </c>
    </row>
    <row r="259" spans="1:16" x14ac:dyDescent="0.35">
      <c r="A259" t="s">
        <v>565</v>
      </c>
      <c r="B259" s="76">
        <v>72</v>
      </c>
      <c r="C259" s="76" t="s">
        <v>2775</v>
      </c>
      <c r="N259" s="76" t="s">
        <v>569</v>
      </c>
      <c r="O259" s="76">
        <v>5</v>
      </c>
      <c r="P259" s="90" t="s">
        <v>2818</v>
      </c>
    </row>
    <row r="260" spans="1:16" x14ac:dyDescent="0.35">
      <c r="A260" t="s">
        <v>567</v>
      </c>
      <c r="B260" s="76">
        <v>72</v>
      </c>
      <c r="C260" s="76" t="s">
        <v>2775</v>
      </c>
      <c r="N260" s="76" t="s">
        <v>571</v>
      </c>
      <c r="O260" s="76">
        <v>5</v>
      </c>
      <c r="P260" s="90" t="s">
        <v>2818</v>
      </c>
    </row>
    <row r="261" spans="1:16" x14ac:dyDescent="0.35">
      <c r="A261" t="s">
        <v>569</v>
      </c>
      <c r="B261" s="76">
        <v>72</v>
      </c>
      <c r="C261" s="76" t="s">
        <v>2775</v>
      </c>
      <c r="N261" s="76" t="s">
        <v>573</v>
      </c>
      <c r="O261" s="76">
        <v>5</v>
      </c>
      <c r="P261" s="90" t="s">
        <v>2818</v>
      </c>
    </row>
    <row r="262" spans="1:16" x14ac:dyDescent="0.35">
      <c r="A262" t="s">
        <v>571</v>
      </c>
      <c r="B262" s="76">
        <v>72</v>
      </c>
      <c r="C262" s="76" t="s">
        <v>2775</v>
      </c>
      <c r="N262" s="76" t="s">
        <v>575</v>
      </c>
      <c r="O262" s="76">
        <v>5</v>
      </c>
      <c r="P262" s="90" t="s">
        <v>2818</v>
      </c>
    </row>
    <row r="263" spans="1:16" x14ac:dyDescent="0.35">
      <c r="A263" t="s">
        <v>573</v>
      </c>
      <c r="B263" s="76">
        <v>72</v>
      </c>
      <c r="C263" s="76" t="s">
        <v>2775</v>
      </c>
      <c r="N263" s="76" t="s">
        <v>577</v>
      </c>
      <c r="O263" s="76">
        <v>5</v>
      </c>
      <c r="P263" s="90" t="s">
        <v>2818</v>
      </c>
    </row>
    <row r="264" spans="1:16" x14ac:dyDescent="0.35">
      <c r="A264" t="s">
        <v>575</v>
      </c>
      <c r="B264" s="76">
        <v>72</v>
      </c>
      <c r="C264" s="76" t="s">
        <v>2775</v>
      </c>
      <c r="N264" s="76" t="s">
        <v>579</v>
      </c>
      <c r="O264" s="76">
        <v>5</v>
      </c>
      <c r="P264" s="90" t="s">
        <v>2818</v>
      </c>
    </row>
    <row r="265" spans="1:16" x14ac:dyDescent="0.35">
      <c r="A265" t="s">
        <v>577</v>
      </c>
      <c r="B265" s="76">
        <v>66</v>
      </c>
      <c r="C265" s="76" t="s">
        <v>2775</v>
      </c>
      <c r="N265" s="76" t="s">
        <v>581</v>
      </c>
      <c r="O265" s="76">
        <v>5</v>
      </c>
      <c r="P265" s="90" t="s">
        <v>2818</v>
      </c>
    </row>
    <row r="266" spans="1:16" x14ac:dyDescent="0.35">
      <c r="A266" t="s">
        <v>579</v>
      </c>
      <c r="B266" s="76">
        <v>66</v>
      </c>
      <c r="C266" s="76" t="s">
        <v>2775</v>
      </c>
      <c r="N266" s="76" t="s">
        <v>583</v>
      </c>
      <c r="O266" s="76">
        <v>5</v>
      </c>
      <c r="P266" s="90" t="s">
        <v>2818</v>
      </c>
    </row>
    <row r="267" spans="1:16" x14ac:dyDescent="0.35">
      <c r="A267" t="s">
        <v>581</v>
      </c>
      <c r="B267" s="76">
        <v>66</v>
      </c>
      <c r="C267" s="76" t="s">
        <v>2775</v>
      </c>
      <c r="N267" s="76" t="s">
        <v>585</v>
      </c>
      <c r="O267" s="76">
        <v>5</v>
      </c>
      <c r="P267" s="90" t="s">
        <v>2818</v>
      </c>
    </row>
    <row r="268" spans="1:16" x14ac:dyDescent="0.35">
      <c r="A268" t="s">
        <v>583</v>
      </c>
      <c r="B268" s="76">
        <v>66</v>
      </c>
      <c r="C268" s="76" t="s">
        <v>2775</v>
      </c>
      <c r="N268" s="76" t="s">
        <v>587</v>
      </c>
      <c r="O268" s="76">
        <v>5</v>
      </c>
      <c r="P268" s="90" t="s">
        <v>2818</v>
      </c>
    </row>
    <row r="269" spans="1:16" x14ac:dyDescent="0.35">
      <c r="A269" t="s">
        <v>585</v>
      </c>
      <c r="B269" s="76">
        <v>72</v>
      </c>
      <c r="C269" s="76" t="s">
        <v>2775</v>
      </c>
      <c r="N269" s="76" t="s">
        <v>589</v>
      </c>
      <c r="O269" s="76">
        <v>5</v>
      </c>
      <c r="P269" s="90" t="s">
        <v>2818</v>
      </c>
    </row>
    <row r="270" spans="1:16" x14ac:dyDescent="0.35">
      <c r="A270" t="s">
        <v>587</v>
      </c>
      <c r="B270" s="76">
        <v>72</v>
      </c>
      <c r="C270" s="76" t="s">
        <v>2775</v>
      </c>
      <c r="N270" s="76" t="s">
        <v>591</v>
      </c>
      <c r="O270" s="76">
        <v>5</v>
      </c>
      <c r="P270" s="90" t="s">
        <v>2818</v>
      </c>
    </row>
    <row r="271" spans="1:16" x14ac:dyDescent="0.35">
      <c r="A271" t="s">
        <v>589</v>
      </c>
      <c r="B271" s="76">
        <v>72</v>
      </c>
      <c r="C271" s="76" t="s">
        <v>2775</v>
      </c>
      <c r="N271" s="76" t="s">
        <v>593</v>
      </c>
      <c r="O271" s="76">
        <v>5</v>
      </c>
      <c r="P271" s="90" t="s">
        <v>2818</v>
      </c>
    </row>
    <row r="272" spans="1:16" x14ac:dyDescent="0.35">
      <c r="A272" t="s">
        <v>591</v>
      </c>
      <c r="B272" s="76">
        <v>72</v>
      </c>
      <c r="C272" s="76" t="s">
        <v>2775</v>
      </c>
      <c r="N272" s="76" t="s">
        <v>595</v>
      </c>
      <c r="O272" s="76">
        <v>5</v>
      </c>
      <c r="P272" s="90" t="s">
        <v>2818</v>
      </c>
    </row>
    <row r="273" spans="1:16" x14ac:dyDescent="0.35">
      <c r="A273" t="s">
        <v>593</v>
      </c>
      <c r="B273" s="76">
        <v>72</v>
      </c>
      <c r="C273" s="76" t="s">
        <v>2775</v>
      </c>
      <c r="N273" s="76" t="s">
        <v>597</v>
      </c>
      <c r="O273" s="76">
        <v>5</v>
      </c>
      <c r="P273" s="90" t="s">
        <v>2818</v>
      </c>
    </row>
    <row r="274" spans="1:16" x14ac:dyDescent="0.35">
      <c r="A274" t="s">
        <v>595</v>
      </c>
      <c r="B274" s="76">
        <v>66</v>
      </c>
      <c r="C274" s="76" t="s">
        <v>2775</v>
      </c>
      <c r="N274" s="76" t="s">
        <v>599</v>
      </c>
      <c r="O274" s="76">
        <v>5</v>
      </c>
      <c r="P274" s="90" t="s">
        <v>2818</v>
      </c>
    </row>
    <row r="275" spans="1:16" x14ac:dyDescent="0.35">
      <c r="A275" t="s">
        <v>597</v>
      </c>
      <c r="B275" s="76">
        <v>72</v>
      </c>
      <c r="C275" s="76" t="s">
        <v>2775</v>
      </c>
      <c r="N275" s="76" t="s">
        <v>601</v>
      </c>
      <c r="O275" s="76">
        <v>5</v>
      </c>
      <c r="P275" s="90" t="s">
        <v>2818</v>
      </c>
    </row>
    <row r="276" spans="1:16" x14ac:dyDescent="0.35">
      <c r="A276" t="s">
        <v>599</v>
      </c>
      <c r="B276" s="76">
        <v>72</v>
      </c>
      <c r="C276" s="76" t="s">
        <v>2775</v>
      </c>
      <c r="N276" s="76" t="s">
        <v>603</v>
      </c>
      <c r="O276" s="76">
        <v>5</v>
      </c>
      <c r="P276" s="90" t="s">
        <v>2818</v>
      </c>
    </row>
    <row r="277" spans="1:16" x14ac:dyDescent="0.35">
      <c r="A277" t="s">
        <v>601</v>
      </c>
      <c r="B277" s="76">
        <v>72</v>
      </c>
      <c r="C277" s="76" t="s">
        <v>2775</v>
      </c>
      <c r="N277" s="76" t="s">
        <v>605</v>
      </c>
      <c r="O277" s="76">
        <v>5</v>
      </c>
      <c r="P277" s="90" t="s">
        <v>2818</v>
      </c>
    </row>
    <row r="278" spans="1:16" x14ac:dyDescent="0.35">
      <c r="A278" t="s">
        <v>603</v>
      </c>
      <c r="B278" s="76">
        <v>72</v>
      </c>
      <c r="C278" s="76" t="s">
        <v>2775</v>
      </c>
      <c r="N278" s="76" t="s">
        <v>607</v>
      </c>
      <c r="O278" s="76">
        <v>5</v>
      </c>
      <c r="P278" s="90" t="s">
        <v>2818</v>
      </c>
    </row>
    <row r="279" spans="1:16" x14ac:dyDescent="0.35">
      <c r="A279" t="s">
        <v>605</v>
      </c>
      <c r="B279" s="76">
        <v>72</v>
      </c>
      <c r="C279" s="76" t="s">
        <v>2775</v>
      </c>
      <c r="N279" s="76" t="s">
        <v>609</v>
      </c>
      <c r="O279" s="76">
        <v>5</v>
      </c>
      <c r="P279" s="90" t="s">
        <v>2818</v>
      </c>
    </row>
    <row r="280" spans="1:16" x14ac:dyDescent="0.35">
      <c r="A280" t="s">
        <v>607</v>
      </c>
      <c r="B280" s="76">
        <v>72</v>
      </c>
      <c r="C280" s="76" t="s">
        <v>2775</v>
      </c>
      <c r="N280" s="76" t="s">
        <v>611</v>
      </c>
      <c r="O280" s="76">
        <v>5</v>
      </c>
      <c r="P280" s="90" t="s">
        <v>2818</v>
      </c>
    </row>
    <row r="281" spans="1:16" x14ac:dyDescent="0.35">
      <c r="A281" t="s">
        <v>609</v>
      </c>
      <c r="B281" s="76">
        <v>72</v>
      </c>
      <c r="C281" s="76" t="s">
        <v>2775</v>
      </c>
      <c r="N281" s="76" t="s">
        <v>613</v>
      </c>
      <c r="O281" s="76">
        <v>5</v>
      </c>
      <c r="P281" s="90" t="s">
        <v>2818</v>
      </c>
    </row>
    <row r="282" spans="1:16" x14ac:dyDescent="0.35">
      <c r="A282" t="s">
        <v>611</v>
      </c>
      <c r="B282" s="76">
        <v>72</v>
      </c>
      <c r="C282" s="76" t="s">
        <v>2775</v>
      </c>
      <c r="N282" s="76" t="s">
        <v>615</v>
      </c>
      <c r="O282" s="76">
        <v>5</v>
      </c>
      <c r="P282" s="90" t="s">
        <v>2818</v>
      </c>
    </row>
    <row r="283" spans="1:16" x14ac:dyDescent="0.35">
      <c r="A283" t="s">
        <v>613</v>
      </c>
      <c r="B283" s="76">
        <v>72</v>
      </c>
      <c r="C283" s="76" t="s">
        <v>2775</v>
      </c>
      <c r="N283" s="76" t="s">
        <v>617</v>
      </c>
      <c r="O283" s="76">
        <v>5</v>
      </c>
      <c r="P283" s="90" t="s">
        <v>2818</v>
      </c>
    </row>
    <row r="284" spans="1:16" x14ac:dyDescent="0.35">
      <c r="A284" t="s">
        <v>615</v>
      </c>
      <c r="B284" s="76">
        <v>72</v>
      </c>
      <c r="C284" s="76" t="s">
        <v>2775</v>
      </c>
      <c r="N284" s="76" t="s">
        <v>619</v>
      </c>
      <c r="O284" s="76">
        <v>5</v>
      </c>
      <c r="P284" s="90" t="s">
        <v>2818</v>
      </c>
    </row>
    <row r="285" spans="1:16" x14ac:dyDescent="0.35">
      <c r="A285" t="s">
        <v>617</v>
      </c>
      <c r="B285" s="76">
        <v>72</v>
      </c>
      <c r="C285" s="76" t="s">
        <v>2775</v>
      </c>
      <c r="N285" s="76" t="s">
        <v>621</v>
      </c>
      <c r="O285" s="76">
        <v>5</v>
      </c>
      <c r="P285" s="90" t="s">
        <v>2818</v>
      </c>
    </row>
    <row r="286" spans="1:16" x14ac:dyDescent="0.35">
      <c r="A286" t="s">
        <v>619</v>
      </c>
      <c r="B286" s="76">
        <v>72</v>
      </c>
      <c r="C286" s="76" t="s">
        <v>2775</v>
      </c>
      <c r="N286" s="76" t="s">
        <v>623</v>
      </c>
      <c r="O286" s="76">
        <v>5</v>
      </c>
      <c r="P286" s="90" t="s">
        <v>2818</v>
      </c>
    </row>
    <row r="287" spans="1:16" x14ac:dyDescent="0.35">
      <c r="A287" t="s">
        <v>621</v>
      </c>
      <c r="B287" s="76">
        <v>72</v>
      </c>
      <c r="C287" s="76" t="s">
        <v>2775</v>
      </c>
      <c r="N287" s="76" t="s">
        <v>625</v>
      </c>
      <c r="O287" s="76">
        <v>5</v>
      </c>
      <c r="P287" s="90" t="s">
        <v>2818</v>
      </c>
    </row>
    <row r="288" spans="1:16" x14ac:dyDescent="0.35">
      <c r="A288" t="s">
        <v>623</v>
      </c>
      <c r="B288" s="76">
        <v>72</v>
      </c>
      <c r="C288" s="76" t="s">
        <v>2775</v>
      </c>
      <c r="N288" s="76" t="s">
        <v>627</v>
      </c>
      <c r="O288" s="76">
        <v>5</v>
      </c>
      <c r="P288" s="90" t="s">
        <v>2818</v>
      </c>
    </row>
    <row r="289" spans="1:16" x14ac:dyDescent="0.35">
      <c r="A289" t="s">
        <v>625</v>
      </c>
      <c r="B289" s="76">
        <v>72</v>
      </c>
      <c r="C289" s="76" t="s">
        <v>2775</v>
      </c>
      <c r="N289" s="76" t="s">
        <v>629</v>
      </c>
      <c r="O289" s="76">
        <v>5</v>
      </c>
      <c r="P289" s="90" t="s">
        <v>2818</v>
      </c>
    </row>
    <row r="290" spans="1:16" x14ac:dyDescent="0.35">
      <c r="A290" t="s">
        <v>627</v>
      </c>
      <c r="B290" s="76">
        <v>72</v>
      </c>
      <c r="C290" s="76" t="s">
        <v>2775</v>
      </c>
      <c r="N290" s="76" t="s">
        <v>631</v>
      </c>
      <c r="O290" s="76">
        <v>5</v>
      </c>
      <c r="P290" s="90" t="s">
        <v>2818</v>
      </c>
    </row>
    <row r="291" spans="1:16" x14ac:dyDescent="0.35">
      <c r="A291" t="s">
        <v>629</v>
      </c>
      <c r="B291" s="76">
        <v>72</v>
      </c>
      <c r="C291" s="76" t="s">
        <v>2775</v>
      </c>
      <c r="N291" s="76" t="s">
        <v>633</v>
      </c>
      <c r="O291" s="76">
        <v>5</v>
      </c>
      <c r="P291" s="90" t="s">
        <v>2818</v>
      </c>
    </row>
    <row r="292" spans="1:16" x14ac:dyDescent="0.35">
      <c r="A292" t="s">
        <v>631</v>
      </c>
      <c r="B292" s="76">
        <v>72</v>
      </c>
      <c r="C292" s="76" t="s">
        <v>2775</v>
      </c>
      <c r="N292" s="76" t="s">
        <v>635</v>
      </c>
      <c r="O292" s="76">
        <v>5</v>
      </c>
      <c r="P292" s="90" t="s">
        <v>2818</v>
      </c>
    </row>
    <row r="293" spans="1:16" x14ac:dyDescent="0.35">
      <c r="A293" t="s">
        <v>633</v>
      </c>
      <c r="B293" s="76">
        <v>72</v>
      </c>
      <c r="C293" s="76" t="s">
        <v>2775</v>
      </c>
      <c r="N293" s="76" t="s">
        <v>637</v>
      </c>
      <c r="O293" s="76">
        <v>14.3</v>
      </c>
      <c r="P293" s="90" t="s">
        <v>2818</v>
      </c>
    </row>
    <row r="294" spans="1:16" x14ac:dyDescent="0.35">
      <c r="A294" t="s">
        <v>635</v>
      </c>
      <c r="B294" s="76">
        <v>72</v>
      </c>
      <c r="C294" s="76" t="s">
        <v>2775</v>
      </c>
      <c r="N294" s="76" t="s">
        <v>639</v>
      </c>
      <c r="O294" s="76">
        <v>18.8</v>
      </c>
      <c r="P294" s="90" t="s">
        <v>2818</v>
      </c>
    </row>
    <row r="295" spans="1:16" x14ac:dyDescent="0.35">
      <c r="A295" t="s">
        <v>637</v>
      </c>
      <c r="B295">
        <v>69674</v>
      </c>
      <c r="C295" s="76" t="s">
        <v>2775</v>
      </c>
      <c r="F295" s="76"/>
      <c r="N295" s="76" t="s">
        <v>641</v>
      </c>
      <c r="O295" s="76">
        <v>10.4</v>
      </c>
      <c r="P295" s="90" t="s">
        <v>2818</v>
      </c>
    </row>
    <row r="296" spans="1:16" x14ac:dyDescent="0.35">
      <c r="A296" t="s">
        <v>639</v>
      </c>
      <c r="B296">
        <v>76914</v>
      </c>
      <c r="C296" s="76" t="s">
        <v>2775</v>
      </c>
      <c r="F296" s="76"/>
      <c r="N296" s="76" t="s">
        <v>643</v>
      </c>
      <c r="O296" s="76">
        <v>22.7</v>
      </c>
      <c r="P296" s="90" t="s">
        <v>2818</v>
      </c>
    </row>
    <row r="297" spans="1:16" x14ac:dyDescent="0.35">
      <c r="A297" t="s">
        <v>641</v>
      </c>
      <c r="B297">
        <v>21865</v>
      </c>
      <c r="C297" s="76" t="s">
        <v>2775</v>
      </c>
      <c r="F297" s="76"/>
      <c r="N297" s="76" t="s">
        <v>645</v>
      </c>
      <c r="O297" s="76">
        <v>9.1999999999999993</v>
      </c>
      <c r="P297" s="90" t="s">
        <v>2818</v>
      </c>
    </row>
    <row r="298" spans="1:16" x14ac:dyDescent="0.35">
      <c r="A298" t="s">
        <v>643</v>
      </c>
      <c r="B298">
        <v>152066</v>
      </c>
      <c r="C298" s="76" t="s">
        <v>2775</v>
      </c>
      <c r="F298" s="76"/>
      <c r="N298" s="76" t="s">
        <v>647</v>
      </c>
      <c r="O298" s="76">
        <v>22.4</v>
      </c>
      <c r="P298" s="90" t="s">
        <v>2818</v>
      </c>
    </row>
    <row r="299" spans="1:16" x14ac:dyDescent="0.35">
      <c r="A299" t="s">
        <v>645</v>
      </c>
      <c r="B299">
        <v>23935</v>
      </c>
      <c r="C299" s="76" t="s">
        <v>2775</v>
      </c>
      <c r="F299" s="76"/>
      <c r="N299" s="76" t="s">
        <v>649</v>
      </c>
      <c r="O299" s="76">
        <v>32.799999999999997</v>
      </c>
      <c r="P299" s="90" t="s">
        <v>2818</v>
      </c>
    </row>
    <row r="300" spans="1:16" x14ac:dyDescent="0.35">
      <c r="A300" t="s">
        <v>647</v>
      </c>
      <c r="B300">
        <v>151056</v>
      </c>
      <c r="C300" s="76" t="s">
        <v>2775</v>
      </c>
      <c r="F300" s="76"/>
      <c r="N300" s="76" t="s">
        <v>651</v>
      </c>
      <c r="O300" s="76">
        <v>8.8000000000000007</v>
      </c>
      <c r="P300" s="90" t="s">
        <v>2818</v>
      </c>
    </row>
    <row r="301" spans="1:16" x14ac:dyDescent="0.35">
      <c r="A301" t="s">
        <v>649</v>
      </c>
      <c r="B301">
        <v>74034</v>
      </c>
      <c r="C301" s="76" t="s">
        <v>2775</v>
      </c>
      <c r="F301" s="76"/>
      <c r="N301" s="76" t="s">
        <v>653</v>
      </c>
      <c r="O301" s="76">
        <v>5</v>
      </c>
      <c r="P301" s="90" t="s">
        <v>2818</v>
      </c>
    </row>
    <row r="302" spans="1:16" x14ac:dyDescent="0.35">
      <c r="A302" t="s">
        <v>651</v>
      </c>
      <c r="B302">
        <v>17650</v>
      </c>
      <c r="C302" s="76" t="s">
        <v>2775</v>
      </c>
      <c r="F302" s="76"/>
      <c r="N302" s="76" t="s">
        <v>655</v>
      </c>
      <c r="O302" s="76">
        <v>5</v>
      </c>
      <c r="P302" s="90" t="s">
        <v>2818</v>
      </c>
    </row>
    <row r="303" spans="1:16" x14ac:dyDescent="0.35">
      <c r="A303" t="s">
        <v>653</v>
      </c>
      <c r="B303" s="76">
        <v>72</v>
      </c>
      <c r="C303" s="76" t="s">
        <v>2775</v>
      </c>
      <c r="N303" s="76" t="s">
        <v>657</v>
      </c>
      <c r="O303" s="76">
        <v>5</v>
      </c>
      <c r="P303" s="90" t="s">
        <v>2818</v>
      </c>
    </row>
    <row r="304" spans="1:16" x14ac:dyDescent="0.35">
      <c r="A304" t="s">
        <v>655</v>
      </c>
      <c r="B304" s="76">
        <v>72</v>
      </c>
      <c r="C304" s="76" t="s">
        <v>2775</v>
      </c>
      <c r="N304" s="76" t="s">
        <v>659</v>
      </c>
      <c r="O304" s="76">
        <v>0.3</v>
      </c>
      <c r="P304" s="90" t="s">
        <v>2818</v>
      </c>
    </row>
    <row r="305" spans="1:16" x14ac:dyDescent="0.35">
      <c r="A305" t="s">
        <v>657</v>
      </c>
      <c r="B305" s="76">
        <v>72</v>
      </c>
      <c r="C305" s="76" t="s">
        <v>2775</v>
      </c>
      <c r="N305" s="76" t="s">
        <v>661</v>
      </c>
      <c r="O305" s="76">
        <v>5</v>
      </c>
      <c r="P305" s="90" t="s">
        <v>2818</v>
      </c>
    </row>
    <row r="306" spans="1:16" x14ac:dyDescent="0.35">
      <c r="A306" t="s">
        <v>659</v>
      </c>
      <c r="B306" s="76">
        <v>500</v>
      </c>
      <c r="C306" s="76" t="s">
        <v>2775</v>
      </c>
      <c r="N306" s="76" t="s">
        <v>663</v>
      </c>
      <c r="O306" s="76">
        <v>5</v>
      </c>
      <c r="P306" s="90" t="s">
        <v>2818</v>
      </c>
    </row>
    <row r="307" spans="1:16" x14ac:dyDescent="0.35">
      <c r="A307" t="s">
        <v>661</v>
      </c>
      <c r="B307" s="76">
        <v>72</v>
      </c>
      <c r="C307" s="76" t="s">
        <v>2775</v>
      </c>
      <c r="N307" s="76" t="s">
        <v>665</v>
      </c>
      <c r="O307" s="76">
        <v>5</v>
      </c>
      <c r="P307" s="90" t="s">
        <v>2818</v>
      </c>
    </row>
    <row r="308" spans="1:16" x14ac:dyDescent="0.35">
      <c r="A308" t="s">
        <v>663</v>
      </c>
      <c r="B308" s="76">
        <v>72</v>
      </c>
      <c r="C308" s="76" t="s">
        <v>2775</v>
      </c>
      <c r="N308" s="76" t="s">
        <v>667</v>
      </c>
      <c r="O308" s="76">
        <v>5</v>
      </c>
      <c r="P308" s="90" t="s">
        <v>2818</v>
      </c>
    </row>
    <row r="309" spans="1:16" x14ac:dyDescent="0.35">
      <c r="A309" t="s">
        <v>665</v>
      </c>
      <c r="B309" s="76">
        <v>72</v>
      </c>
      <c r="C309" s="76" t="s">
        <v>2775</v>
      </c>
      <c r="N309" s="76" t="s">
        <v>669</v>
      </c>
      <c r="O309" s="76">
        <v>5</v>
      </c>
      <c r="P309" s="90" t="s">
        <v>2818</v>
      </c>
    </row>
    <row r="310" spans="1:16" x14ac:dyDescent="0.35">
      <c r="A310" t="s">
        <v>667</v>
      </c>
      <c r="B310" s="76">
        <v>72</v>
      </c>
      <c r="C310" s="76" t="s">
        <v>2775</v>
      </c>
      <c r="N310" s="76" t="s">
        <v>671</v>
      </c>
      <c r="O310" s="76">
        <v>5</v>
      </c>
      <c r="P310" s="90" t="s">
        <v>2818</v>
      </c>
    </row>
    <row r="311" spans="1:16" x14ac:dyDescent="0.35">
      <c r="A311" t="s">
        <v>669</v>
      </c>
      <c r="B311" s="76">
        <v>72</v>
      </c>
      <c r="C311" s="76" t="s">
        <v>2775</v>
      </c>
      <c r="N311" s="76" t="s">
        <v>673</v>
      </c>
      <c r="O311" s="76">
        <v>5</v>
      </c>
      <c r="P311" s="90" t="s">
        <v>2818</v>
      </c>
    </row>
    <row r="312" spans="1:16" x14ac:dyDescent="0.35">
      <c r="A312" t="s">
        <v>671</v>
      </c>
      <c r="B312" s="76">
        <v>45</v>
      </c>
      <c r="C312" s="76" t="s">
        <v>2775</v>
      </c>
      <c r="N312" s="76" t="s">
        <v>675</v>
      </c>
      <c r="O312" s="76">
        <v>5</v>
      </c>
      <c r="P312" s="90" t="s">
        <v>2818</v>
      </c>
    </row>
    <row r="313" spans="1:16" x14ac:dyDescent="0.35">
      <c r="A313" t="s">
        <v>673</v>
      </c>
      <c r="B313" s="76">
        <v>72</v>
      </c>
      <c r="C313" s="76" t="s">
        <v>2775</v>
      </c>
      <c r="N313" s="76" t="s">
        <v>677</v>
      </c>
      <c r="O313" s="76">
        <v>5</v>
      </c>
      <c r="P313" s="90" t="s">
        <v>2818</v>
      </c>
    </row>
    <row r="314" spans="1:16" x14ac:dyDescent="0.35">
      <c r="A314" t="s">
        <v>675</v>
      </c>
      <c r="B314" s="76">
        <v>72</v>
      </c>
      <c r="C314" s="76" t="s">
        <v>2775</v>
      </c>
      <c r="N314" s="76" t="s">
        <v>679</v>
      </c>
      <c r="O314" s="76">
        <v>16.3</v>
      </c>
      <c r="P314" s="90" t="s">
        <v>2818</v>
      </c>
    </row>
    <row r="315" spans="1:16" x14ac:dyDescent="0.35">
      <c r="A315" t="s">
        <v>677</v>
      </c>
      <c r="B315" s="76">
        <v>392</v>
      </c>
      <c r="C315" s="76" t="s">
        <v>2775</v>
      </c>
      <c r="N315" s="76" t="s">
        <v>681</v>
      </c>
      <c r="O315" s="76">
        <v>5</v>
      </c>
      <c r="P315" s="90" t="s">
        <v>2818</v>
      </c>
    </row>
    <row r="316" spans="1:16" x14ac:dyDescent="0.35">
      <c r="A316" t="s">
        <v>679</v>
      </c>
      <c r="B316" s="76">
        <v>47200</v>
      </c>
      <c r="C316" s="76" t="s">
        <v>2775</v>
      </c>
      <c r="N316" s="76" t="s">
        <v>683</v>
      </c>
      <c r="O316" s="76">
        <v>5</v>
      </c>
      <c r="P316" s="90" t="s">
        <v>2818</v>
      </c>
    </row>
    <row r="317" spans="1:16" x14ac:dyDescent="0.35">
      <c r="A317" t="s">
        <v>681</v>
      </c>
      <c r="B317" s="76">
        <v>72</v>
      </c>
      <c r="C317" s="76" t="s">
        <v>2775</v>
      </c>
      <c r="N317" s="76" t="s">
        <v>685</v>
      </c>
      <c r="O317" s="76">
        <v>5</v>
      </c>
      <c r="P317" s="90" t="s">
        <v>2818</v>
      </c>
    </row>
    <row r="318" spans="1:16" x14ac:dyDescent="0.35">
      <c r="A318" t="s">
        <v>683</v>
      </c>
      <c r="B318" s="76">
        <v>72</v>
      </c>
      <c r="C318" s="76" t="s">
        <v>2775</v>
      </c>
      <c r="N318" s="76" t="s">
        <v>687</v>
      </c>
      <c r="O318" s="76">
        <v>5</v>
      </c>
      <c r="P318" s="90" t="s">
        <v>2818</v>
      </c>
    </row>
    <row r="319" spans="1:16" x14ac:dyDescent="0.35">
      <c r="A319" t="s">
        <v>685</v>
      </c>
      <c r="B319" s="76">
        <v>72</v>
      </c>
      <c r="C319" s="76" t="s">
        <v>2775</v>
      </c>
      <c r="N319" s="76" t="s">
        <v>689</v>
      </c>
      <c r="O319" s="76">
        <v>5</v>
      </c>
      <c r="P319" s="90" t="s">
        <v>2818</v>
      </c>
    </row>
    <row r="320" spans="1:16" x14ac:dyDescent="0.35">
      <c r="A320" t="s">
        <v>687</v>
      </c>
      <c r="B320" s="76">
        <v>72</v>
      </c>
      <c r="C320" s="76" t="s">
        <v>2775</v>
      </c>
      <c r="N320" s="76" t="s">
        <v>691</v>
      </c>
      <c r="O320" s="76">
        <v>5</v>
      </c>
      <c r="P320" s="90" t="s">
        <v>2818</v>
      </c>
    </row>
    <row r="321" spans="1:16" x14ac:dyDescent="0.35">
      <c r="A321" t="s">
        <v>689</v>
      </c>
      <c r="B321" s="76">
        <v>72</v>
      </c>
      <c r="C321" s="76" t="s">
        <v>2775</v>
      </c>
      <c r="N321" s="76" t="s">
        <v>693</v>
      </c>
      <c r="O321" s="76">
        <v>0</v>
      </c>
      <c r="P321" s="90" t="s">
        <v>2818</v>
      </c>
    </row>
    <row r="322" spans="1:16" x14ac:dyDescent="0.35">
      <c r="A322" t="s">
        <v>691</v>
      </c>
      <c r="B322" s="76">
        <v>72</v>
      </c>
      <c r="C322" s="76" t="s">
        <v>2775</v>
      </c>
      <c r="N322" s="76" t="s">
        <v>695</v>
      </c>
      <c r="O322" s="76">
        <v>0</v>
      </c>
      <c r="P322" s="90" t="s">
        <v>2818</v>
      </c>
    </row>
    <row r="323" spans="1:16" x14ac:dyDescent="0.35">
      <c r="A323" t="s">
        <v>693</v>
      </c>
      <c r="B323" s="76">
        <v>1622</v>
      </c>
      <c r="C323" s="76" t="s">
        <v>2775</v>
      </c>
      <c r="N323" s="76" t="s">
        <v>697</v>
      </c>
      <c r="O323" s="76">
        <v>4.9000000000000004</v>
      </c>
      <c r="P323" s="90" t="s">
        <v>2818</v>
      </c>
    </row>
    <row r="324" spans="1:16" x14ac:dyDescent="0.35">
      <c r="A324" t="s">
        <v>695</v>
      </c>
      <c r="B324" s="76">
        <v>2319</v>
      </c>
      <c r="C324" s="76" t="s">
        <v>2775</v>
      </c>
      <c r="N324" s="76" t="s">
        <v>700</v>
      </c>
      <c r="O324" s="76">
        <v>5</v>
      </c>
      <c r="P324" s="90" t="s">
        <v>2818</v>
      </c>
    </row>
    <row r="325" spans="1:16" x14ac:dyDescent="0.35">
      <c r="A325" t="s">
        <v>697</v>
      </c>
      <c r="B325" s="76">
        <v>8752</v>
      </c>
      <c r="C325" s="76" t="s">
        <v>2775</v>
      </c>
      <c r="N325" s="76" t="s">
        <v>702</v>
      </c>
      <c r="O325" s="76">
        <v>5</v>
      </c>
      <c r="P325" s="90" t="s">
        <v>2818</v>
      </c>
    </row>
    <row r="326" spans="1:16" x14ac:dyDescent="0.35">
      <c r="A326" t="s">
        <v>700</v>
      </c>
      <c r="B326" s="76">
        <v>72</v>
      </c>
      <c r="C326" s="76" t="s">
        <v>2775</v>
      </c>
      <c r="N326" s="76" t="s">
        <v>704</v>
      </c>
      <c r="O326" s="76">
        <v>5</v>
      </c>
      <c r="P326" s="90" t="s">
        <v>2818</v>
      </c>
    </row>
    <row r="327" spans="1:16" x14ac:dyDescent="0.35">
      <c r="A327" t="s">
        <v>702</v>
      </c>
      <c r="B327" s="76">
        <v>72</v>
      </c>
      <c r="C327" s="76" t="s">
        <v>2775</v>
      </c>
      <c r="N327" s="76" t="s">
        <v>706</v>
      </c>
      <c r="O327" s="76">
        <v>5</v>
      </c>
      <c r="P327" s="90" t="s">
        <v>2818</v>
      </c>
    </row>
    <row r="328" spans="1:16" x14ac:dyDescent="0.35">
      <c r="A328" t="s">
        <v>704</v>
      </c>
      <c r="B328" s="76">
        <v>72</v>
      </c>
      <c r="C328" s="76" t="s">
        <v>2775</v>
      </c>
      <c r="N328" s="76" t="s">
        <v>708</v>
      </c>
      <c r="O328" s="76">
        <v>5</v>
      </c>
      <c r="P328" s="90" t="s">
        <v>2818</v>
      </c>
    </row>
    <row r="329" spans="1:16" x14ac:dyDescent="0.35">
      <c r="A329" t="s">
        <v>706</v>
      </c>
      <c r="B329" s="76">
        <v>72</v>
      </c>
      <c r="C329" s="76" t="s">
        <v>2775</v>
      </c>
      <c r="N329" s="76" t="s">
        <v>710</v>
      </c>
      <c r="O329" s="76">
        <v>5</v>
      </c>
      <c r="P329" s="90" t="s">
        <v>2818</v>
      </c>
    </row>
    <row r="330" spans="1:16" x14ac:dyDescent="0.35">
      <c r="A330" t="s">
        <v>708</v>
      </c>
      <c r="B330" s="76">
        <v>72</v>
      </c>
      <c r="C330" s="76" t="s">
        <v>2775</v>
      </c>
      <c r="N330" s="76" t="s">
        <v>712</v>
      </c>
      <c r="O330" s="76">
        <v>5</v>
      </c>
      <c r="P330" s="90" t="s">
        <v>2818</v>
      </c>
    </row>
    <row r="331" spans="1:16" x14ac:dyDescent="0.35">
      <c r="A331" t="s">
        <v>710</v>
      </c>
      <c r="B331" s="76">
        <v>66</v>
      </c>
      <c r="C331" s="76" t="s">
        <v>2775</v>
      </c>
      <c r="N331" s="76" t="s">
        <v>714</v>
      </c>
      <c r="O331" s="76">
        <v>5</v>
      </c>
      <c r="P331" s="90" t="s">
        <v>2818</v>
      </c>
    </row>
    <row r="332" spans="1:16" x14ac:dyDescent="0.35">
      <c r="A332" t="s">
        <v>712</v>
      </c>
      <c r="B332" s="76">
        <v>72</v>
      </c>
      <c r="C332" s="76" t="s">
        <v>2775</v>
      </c>
      <c r="N332" s="76" t="s">
        <v>716</v>
      </c>
      <c r="O332" s="76">
        <v>5</v>
      </c>
      <c r="P332" s="90" t="s">
        <v>2818</v>
      </c>
    </row>
    <row r="333" spans="1:16" x14ac:dyDescent="0.35">
      <c r="A333" t="s">
        <v>714</v>
      </c>
      <c r="B333" s="76">
        <v>72</v>
      </c>
      <c r="C333" s="76" t="s">
        <v>2775</v>
      </c>
      <c r="N333" s="76" t="s">
        <v>718</v>
      </c>
      <c r="O333" s="76">
        <v>5</v>
      </c>
      <c r="P333" s="90" t="s">
        <v>2818</v>
      </c>
    </row>
    <row r="334" spans="1:16" x14ac:dyDescent="0.35">
      <c r="A334" t="s">
        <v>716</v>
      </c>
      <c r="B334" s="76">
        <v>72</v>
      </c>
      <c r="C334" s="76" t="s">
        <v>2775</v>
      </c>
      <c r="N334" s="76" t="s">
        <v>720</v>
      </c>
      <c r="O334" s="76">
        <v>5</v>
      </c>
      <c r="P334" s="90" t="s">
        <v>2818</v>
      </c>
    </row>
    <row r="335" spans="1:16" x14ac:dyDescent="0.35">
      <c r="A335" t="s">
        <v>718</v>
      </c>
      <c r="B335" s="76">
        <v>72</v>
      </c>
      <c r="C335" s="76" t="s">
        <v>2775</v>
      </c>
      <c r="N335" s="76" t="s">
        <v>722</v>
      </c>
      <c r="O335" s="76">
        <v>5</v>
      </c>
      <c r="P335" s="90" t="s">
        <v>2818</v>
      </c>
    </row>
    <row r="336" spans="1:16" x14ac:dyDescent="0.35">
      <c r="A336" t="s">
        <v>720</v>
      </c>
      <c r="B336" s="76">
        <v>72</v>
      </c>
      <c r="C336" s="76" t="s">
        <v>2775</v>
      </c>
      <c r="N336" s="76" t="s">
        <v>724</v>
      </c>
      <c r="O336" s="76">
        <v>5</v>
      </c>
      <c r="P336" s="90" t="s">
        <v>2818</v>
      </c>
    </row>
    <row r="337" spans="1:16" x14ac:dyDescent="0.35">
      <c r="A337" t="s">
        <v>722</v>
      </c>
      <c r="B337" s="76">
        <v>72</v>
      </c>
      <c r="C337" s="76" t="s">
        <v>2775</v>
      </c>
      <c r="N337" s="76" t="s">
        <v>726</v>
      </c>
      <c r="O337" s="76">
        <v>5</v>
      </c>
      <c r="P337" s="90" t="s">
        <v>2818</v>
      </c>
    </row>
    <row r="338" spans="1:16" x14ac:dyDescent="0.35">
      <c r="A338" t="s">
        <v>724</v>
      </c>
      <c r="B338" s="76">
        <v>72</v>
      </c>
      <c r="C338" s="76" t="s">
        <v>2775</v>
      </c>
      <c r="N338" s="76" t="s">
        <v>728</v>
      </c>
      <c r="O338" s="76">
        <v>5</v>
      </c>
      <c r="P338" s="90" t="s">
        <v>2818</v>
      </c>
    </row>
    <row r="339" spans="1:16" x14ac:dyDescent="0.35">
      <c r="A339" t="s">
        <v>726</v>
      </c>
      <c r="B339" s="76">
        <v>72</v>
      </c>
      <c r="C339" s="76" t="s">
        <v>2775</v>
      </c>
      <c r="N339" s="76" t="s">
        <v>730</v>
      </c>
      <c r="O339" s="76">
        <v>5</v>
      </c>
      <c r="P339" s="90" t="s">
        <v>2818</v>
      </c>
    </row>
    <row r="340" spans="1:16" x14ac:dyDescent="0.35">
      <c r="A340" t="s">
        <v>728</v>
      </c>
      <c r="B340" s="76">
        <v>72</v>
      </c>
      <c r="C340" s="76" t="s">
        <v>2775</v>
      </c>
      <c r="N340" s="76" t="s">
        <v>732</v>
      </c>
      <c r="O340" s="76">
        <v>5</v>
      </c>
      <c r="P340" s="90" t="s">
        <v>2818</v>
      </c>
    </row>
    <row r="341" spans="1:16" x14ac:dyDescent="0.35">
      <c r="A341" t="s">
        <v>730</v>
      </c>
      <c r="B341" s="76">
        <v>72</v>
      </c>
      <c r="C341" s="76" t="s">
        <v>2775</v>
      </c>
      <c r="N341" s="76" t="s">
        <v>734</v>
      </c>
      <c r="O341" s="76">
        <v>5</v>
      </c>
      <c r="P341" s="90" t="s">
        <v>2818</v>
      </c>
    </row>
    <row r="342" spans="1:16" x14ac:dyDescent="0.35">
      <c r="A342" t="s">
        <v>732</v>
      </c>
      <c r="B342" s="76">
        <v>72</v>
      </c>
      <c r="C342" s="76" t="s">
        <v>2775</v>
      </c>
      <c r="N342" s="76" t="s">
        <v>736</v>
      </c>
      <c r="O342" s="76">
        <v>5</v>
      </c>
      <c r="P342" s="90" t="s">
        <v>2818</v>
      </c>
    </row>
    <row r="343" spans="1:16" x14ac:dyDescent="0.35">
      <c r="A343" t="s">
        <v>734</v>
      </c>
      <c r="B343" s="76">
        <v>72</v>
      </c>
      <c r="C343" s="76" t="s">
        <v>2775</v>
      </c>
      <c r="N343" s="76" t="s">
        <v>738</v>
      </c>
      <c r="O343" s="76">
        <v>5</v>
      </c>
      <c r="P343" s="90" t="s">
        <v>2818</v>
      </c>
    </row>
    <row r="344" spans="1:16" x14ac:dyDescent="0.35">
      <c r="A344" t="s">
        <v>736</v>
      </c>
      <c r="B344" s="76">
        <v>72</v>
      </c>
      <c r="C344" s="76" t="s">
        <v>2775</v>
      </c>
      <c r="N344" s="76" t="s">
        <v>740</v>
      </c>
      <c r="O344" s="76">
        <v>5</v>
      </c>
      <c r="P344" s="90" t="s">
        <v>2818</v>
      </c>
    </row>
    <row r="345" spans="1:16" x14ac:dyDescent="0.35">
      <c r="A345" t="s">
        <v>738</v>
      </c>
      <c r="B345" s="76">
        <v>72</v>
      </c>
      <c r="C345" s="76" t="s">
        <v>2775</v>
      </c>
      <c r="N345" s="76" t="s">
        <v>742</v>
      </c>
      <c r="O345" s="76">
        <v>5</v>
      </c>
      <c r="P345" s="90" t="s">
        <v>2818</v>
      </c>
    </row>
    <row r="346" spans="1:16" x14ac:dyDescent="0.35">
      <c r="A346" t="s">
        <v>740</v>
      </c>
      <c r="B346" s="76">
        <v>72</v>
      </c>
      <c r="C346" s="76" t="s">
        <v>2775</v>
      </c>
      <c r="N346" s="76" t="s">
        <v>744</v>
      </c>
      <c r="O346" s="76">
        <v>5</v>
      </c>
      <c r="P346" s="90" t="s">
        <v>2818</v>
      </c>
    </row>
    <row r="347" spans="1:16" x14ac:dyDescent="0.35">
      <c r="A347" t="s">
        <v>742</v>
      </c>
      <c r="B347" s="76">
        <v>72</v>
      </c>
      <c r="C347" s="76" t="s">
        <v>2775</v>
      </c>
      <c r="N347" s="76" t="s">
        <v>746</v>
      </c>
      <c r="O347" s="76">
        <v>5</v>
      </c>
      <c r="P347" s="90" t="s">
        <v>2818</v>
      </c>
    </row>
    <row r="348" spans="1:16" x14ac:dyDescent="0.35">
      <c r="A348" t="s">
        <v>744</v>
      </c>
      <c r="B348" s="76">
        <v>72</v>
      </c>
      <c r="C348" s="76" t="s">
        <v>2775</v>
      </c>
      <c r="N348" s="76" t="s">
        <v>748</v>
      </c>
      <c r="O348" s="76">
        <v>5</v>
      </c>
      <c r="P348" s="90" t="s">
        <v>2818</v>
      </c>
    </row>
    <row r="349" spans="1:16" x14ac:dyDescent="0.35">
      <c r="A349" t="s">
        <v>746</v>
      </c>
      <c r="B349" s="76">
        <v>72</v>
      </c>
      <c r="C349" s="76" t="s">
        <v>2775</v>
      </c>
      <c r="N349" s="76" t="s">
        <v>750</v>
      </c>
      <c r="O349" s="76">
        <v>5</v>
      </c>
      <c r="P349" s="90" t="s">
        <v>2818</v>
      </c>
    </row>
    <row r="350" spans="1:16" x14ac:dyDescent="0.35">
      <c r="A350" t="s">
        <v>748</v>
      </c>
      <c r="B350" s="76">
        <v>72</v>
      </c>
      <c r="C350" s="76" t="s">
        <v>2775</v>
      </c>
      <c r="N350" s="76" t="s">
        <v>752</v>
      </c>
      <c r="O350" s="76">
        <v>5</v>
      </c>
      <c r="P350" s="90" t="s">
        <v>2818</v>
      </c>
    </row>
    <row r="351" spans="1:16" x14ac:dyDescent="0.35">
      <c r="A351" t="s">
        <v>750</v>
      </c>
      <c r="B351" s="76">
        <v>72</v>
      </c>
      <c r="C351" s="76" t="s">
        <v>2775</v>
      </c>
      <c r="N351" s="76" t="s">
        <v>754</v>
      </c>
      <c r="O351" s="76">
        <v>5</v>
      </c>
      <c r="P351" s="90" t="s">
        <v>2818</v>
      </c>
    </row>
    <row r="352" spans="1:16" x14ac:dyDescent="0.35">
      <c r="A352" t="s">
        <v>752</v>
      </c>
      <c r="B352" s="76">
        <v>72</v>
      </c>
      <c r="C352" s="76" t="s">
        <v>2775</v>
      </c>
      <c r="N352" s="76" t="s">
        <v>756</v>
      </c>
      <c r="O352" s="76">
        <v>5</v>
      </c>
      <c r="P352" s="90" t="s">
        <v>2818</v>
      </c>
    </row>
    <row r="353" spans="1:16" x14ac:dyDescent="0.35">
      <c r="A353" t="s">
        <v>754</v>
      </c>
      <c r="B353" s="76">
        <v>72</v>
      </c>
      <c r="C353" s="76" t="s">
        <v>2775</v>
      </c>
      <c r="N353" s="76" t="s">
        <v>758</v>
      </c>
      <c r="O353" s="76">
        <v>5</v>
      </c>
      <c r="P353" s="90" t="s">
        <v>2818</v>
      </c>
    </row>
    <row r="354" spans="1:16" x14ac:dyDescent="0.35">
      <c r="A354" t="s">
        <v>756</v>
      </c>
      <c r="B354" s="76">
        <v>72</v>
      </c>
      <c r="C354" s="76" t="s">
        <v>2775</v>
      </c>
      <c r="N354" s="76" t="s">
        <v>760</v>
      </c>
      <c r="O354" s="76">
        <v>5</v>
      </c>
      <c r="P354" s="90" t="s">
        <v>2818</v>
      </c>
    </row>
    <row r="355" spans="1:16" x14ac:dyDescent="0.35">
      <c r="A355" t="s">
        <v>758</v>
      </c>
      <c r="B355" s="76">
        <v>72</v>
      </c>
      <c r="C355" s="76" t="s">
        <v>2775</v>
      </c>
      <c r="N355" s="76" t="s">
        <v>762</v>
      </c>
      <c r="O355" s="76">
        <v>5</v>
      </c>
      <c r="P355" s="90" t="s">
        <v>2818</v>
      </c>
    </row>
    <row r="356" spans="1:16" x14ac:dyDescent="0.35">
      <c r="A356" t="s">
        <v>760</v>
      </c>
      <c r="B356" s="76">
        <v>72</v>
      </c>
      <c r="C356" s="76" t="s">
        <v>2775</v>
      </c>
      <c r="N356" s="76" t="s">
        <v>764</v>
      </c>
      <c r="O356" s="76">
        <v>5</v>
      </c>
      <c r="P356" s="90" t="s">
        <v>2818</v>
      </c>
    </row>
    <row r="357" spans="1:16" x14ac:dyDescent="0.35">
      <c r="A357" t="s">
        <v>762</v>
      </c>
      <c r="B357" s="76">
        <v>104</v>
      </c>
      <c r="C357" s="76" t="s">
        <v>2775</v>
      </c>
      <c r="N357" s="76" t="s">
        <v>766</v>
      </c>
      <c r="O357" s="76">
        <v>5</v>
      </c>
      <c r="P357" s="90" t="s">
        <v>2818</v>
      </c>
    </row>
    <row r="358" spans="1:16" x14ac:dyDescent="0.35">
      <c r="A358" t="s">
        <v>764</v>
      </c>
      <c r="B358" s="76">
        <v>72</v>
      </c>
      <c r="C358" s="76" t="s">
        <v>2775</v>
      </c>
      <c r="N358" s="76" t="s">
        <v>768</v>
      </c>
      <c r="O358" s="76">
        <v>5</v>
      </c>
      <c r="P358" s="90" t="s">
        <v>2818</v>
      </c>
    </row>
    <row r="359" spans="1:16" x14ac:dyDescent="0.35">
      <c r="A359" t="s">
        <v>766</v>
      </c>
      <c r="B359" s="76">
        <v>72</v>
      </c>
      <c r="C359" s="76" t="s">
        <v>2775</v>
      </c>
      <c r="N359" s="76" t="s">
        <v>770</v>
      </c>
      <c r="O359" s="76">
        <v>5</v>
      </c>
      <c r="P359" s="90" t="s">
        <v>2818</v>
      </c>
    </row>
    <row r="360" spans="1:16" x14ac:dyDescent="0.35">
      <c r="A360" t="s">
        <v>768</v>
      </c>
      <c r="B360" s="76">
        <v>72</v>
      </c>
      <c r="C360" s="76" t="s">
        <v>2775</v>
      </c>
      <c r="N360" s="76" t="s">
        <v>772</v>
      </c>
      <c r="O360" s="76">
        <v>5</v>
      </c>
      <c r="P360" s="90" t="s">
        <v>2818</v>
      </c>
    </row>
    <row r="361" spans="1:16" x14ac:dyDescent="0.35">
      <c r="A361" t="s">
        <v>770</v>
      </c>
      <c r="B361" s="76">
        <v>72</v>
      </c>
      <c r="C361" s="76" t="s">
        <v>2775</v>
      </c>
      <c r="N361" s="76" t="s">
        <v>774</v>
      </c>
      <c r="O361" s="76">
        <v>5</v>
      </c>
      <c r="P361" s="90" t="s">
        <v>2818</v>
      </c>
    </row>
    <row r="362" spans="1:16" x14ac:dyDescent="0.35">
      <c r="A362" t="s">
        <v>772</v>
      </c>
      <c r="B362" s="76">
        <v>72</v>
      </c>
      <c r="C362" s="76" t="s">
        <v>2775</v>
      </c>
      <c r="N362" s="76" t="s">
        <v>776</v>
      </c>
      <c r="O362" s="76">
        <v>5</v>
      </c>
      <c r="P362" s="90" t="s">
        <v>2818</v>
      </c>
    </row>
    <row r="363" spans="1:16" x14ac:dyDescent="0.35">
      <c r="A363" t="s">
        <v>774</v>
      </c>
      <c r="B363" s="76">
        <v>72</v>
      </c>
      <c r="C363" s="76" t="s">
        <v>2775</v>
      </c>
      <c r="N363" s="76" t="s">
        <v>778</v>
      </c>
      <c r="O363" s="76">
        <v>5</v>
      </c>
      <c r="P363" s="90" t="s">
        <v>2818</v>
      </c>
    </row>
    <row r="364" spans="1:16" x14ac:dyDescent="0.35">
      <c r="A364" t="s">
        <v>776</v>
      </c>
      <c r="B364" s="76">
        <v>72</v>
      </c>
      <c r="C364" s="76" t="s">
        <v>2775</v>
      </c>
      <c r="N364" s="76" t="s">
        <v>780</v>
      </c>
      <c r="O364" s="76">
        <v>5</v>
      </c>
      <c r="P364" s="90" t="s">
        <v>2818</v>
      </c>
    </row>
    <row r="365" spans="1:16" x14ac:dyDescent="0.35">
      <c r="A365" t="s">
        <v>778</v>
      </c>
      <c r="B365" s="76">
        <v>72</v>
      </c>
      <c r="C365" s="76" t="s">
        <v>2775</v>
      </c>
      <c r="N365" s="76" t="s">
        <v>782</v>
      </c>
      <c r="O365" s="76">
        <v>5</v>
      </c>
      <c r="P365" s="90" t="s">
        <v>2818</v>
      </c>
    </row>
    <row r="366" spans="1:16" x14ac:dyDescent="0.35">
      <c r="A366" t="s">
        <v>780</v>
      </c>
      <c r="B366" s="76">
        <v>72</v>
      </c>
      <c r="C366" s="76" t="s">
        <v>2775</v>
      </c>
      <c r="N366" s="76" t="s">
        <v>784</v>
      </c>
      <c r="O366" s="76">
        <v>5</v>
      </c>
      <c r="P366" s="90" t="s">
        <v>2818</v>
      </c>
    </row>
    <row r="367" spans="1:16" x14ac:dyDescent="0.35">
      <c r="A367" t="s">
        <v>782</v>
      </c>
      <c r="B367" s="76">
        <v>7513</v>
      </c>
      <c r="C367" s="76" t="s">
        <v>2775</v>
      </c>
      <c r="N367" s="76" t="s">
        <v>786</v>
      </c>
      <c r="O367" s="76">
        <v>5</v>
      </c>
      <c r="P367" s="90" t="s">
        <v>2818</v>
      </c>
    </row>
    <row r="368" spans="1:16" x14ac:dyDescent="0.35">
      <c r="A368" t="s">
        <v>784</v>
      </c>
      <c r="B368" s="76">
        <v>72</v>
      </c>
      <c r="C368" s="76" t="s">
        <v>2775</v>
      </c>
      <c r="N368" s="76" t="s">
        <v>788</v>
      </c>
      <c r="O368" s="76">
        <v>5</v>
      </c>
      <c r="P368" s="90" t="s">
        <v>2818</v>
      </c>
    </row>
    <row r="369" spans="1:16" x14ac:dyDescent="0.35">
      <c r="A369" t="s">
        <v>786</v>
      </c>
      <c r="B369" s="76">
        <v>72</v>
      </c>
      <c r="C369" s="76" t="s">
        <v>2775</v>
      </c>
      <c r="N369" s="76" t="s">
        <v>790</v>
      </c>
      <c r="O369" s="76">
        <v>5</v>
      </c>
      <c r="P369" s="90" t="s">
        <v>2818</v>
      </c>
    </row>
    <row r="370" spans="1:16" x14ac:dyDescent="0.35">
      <c r="A370" t="s">
        <v>788</v>
      </c>
      <c r="B370" s="76">
        <v>72</v>
      </c>
      <c r="C370" s="76" t="s">
        <v>2775</v>
      </c>
      <c r="N370" s="76" t="s">
        <v>792</v>
      </c>
      <c r="O370" s="76">
        <v>5</v>
      </c>
      <c r="P370" s="90" t="s">
        <v>2818</v>
      </c>
    </row>
    <row r="371" spans="1:16" x14ac:dyDescent="0.35">
      <c r="A371" t="s">
        <v>790</v>
      </c>
      <c r="B371" s="76">
        <v>72</v>
      </c>
      <c r="C371" s="76" t="s">
        <v>2775</v>
      </c>
      <c r="N371" s="76" t="s">
        <v>794</v>
      </c>
      <c r="O371" s="76">
        <v>5</v>
      </c>
      <c r="P371" s="90" t="s">
        <v>2818</v>
      </c>
    </row>
    <row r="372" spans="1:16" x14ac:dyDescent="0.35">
      <c r="A372" t="s">
        <v>792</v>
      </c>
      <c r="B372" s="76">
        <v>72</v>
      </c>
      <c r="C372" s="76" t="s">
        <v>2775</v>
      </c>
      <c r="N372" s="76" t="s">
        <v>796</v>
      </c>
      <c r="O372" s="76">
        <v>5</v>
      </c>
      <c r="P372" s="90" t="s">
        <v>2818</v>
      </c>
    </row>
    <row r="373" spans="1:16" x14ac:dyDescent="0.35">
      <c r="A373" t="s">
        <v>794</v>
      </c>
      <c r="B373" s="76">
        <v>66</v>
      </c>
      <c r="C373" s="76" t="s">
        <v>2775</v>
      </c>
      <c r="N373" s="76" t="s">
        <v>798</v>
      </c>
      <c r="O373" s="76">
        <v>5</v>
      </c>
      <c r="P373" s="90" t="s">
        <v>2818</v>
      </c>
    </row>
    <row r="374" spans="1:16" x14ac:dyDescent="0.35">
      <c r="A374" t="s">
        <v>796</v>
      </c>
      <c r="B374" s="76">
        <v>66</v>
      </c>
      <c r="C374" s="76" t="s">
        <v>2775</v>
      </c>
      <c r="N374" s="76" t="s">
        <v>800</v>
      </c>
      <c r="O374" s="76">
        <v>5</v>
      </c>
      <c r="P374" s="90" t="s">
        <v>2818</v>
      </c>
    </row>
    <row r="375" spans="1:16" x14ac:dyDescent="0.35">
      <c r="A375" t="s">
        <v>798</v>
      </c>
      <c r="B375" s="76">
        <v>72</v>
      </c>
      <c r="C375" s="76" t="s">
        <v>2775</v>
      </c>
      <c r="N375" s="76" t="s">
        <v>802</v>
      </c>
      <c r="O375" s="76">
        <v>5</v>
      </c>
      <c r="P375" s="90" t="s">
        <v>2818</v>
      </c>
    </row>
    <row r="376" spans="1:16" x14ac:dyDescent="0.35">
      <c r="A376" t="s">
        <v>800</v>
      </c>
      <c r="B376" s="76">
        <v>72</v>
      </c>
      <c r="C376" s="76" t="s">
        <v>2775</v>
      </c>
      <c r="N376" s="76" t="s">
        <v>804</v>
      </c>
      <c r="O376" s="76">
        <v>192.3</v>
      </c>
      <c r="P376" s="90" t="s">
        <v>2818</v>
      </c>
    </row>
    <row r="377" spans="1:16" x14ac:dyDescent="0.35">
      <c r="A377" t="s">
        <v>802</v>
      </c>
      <c r="B377" s="76">
        <v>72</v>
      </c>
      <c r="C377" s="76" t="s">
        <v>2775</v>
      </c>
      <c r="N377" s="76" t="s">
        <v>806</v>
      </c>
      <c r="O377" s="76">
        <v>12.7</v>
      </c>
      <c r="P377" s="90" t="s">
        <v>2818</v>
      </c>
    </row>
    <row r="378" spans="1:16" x14ac:dyDescent="0.35">
      <c r="A378" t="s">
        <v>804</v>
      </c>
      <c r="B378" s="76">
        <v>214235</v>
      </c>
      <c r="C378" s="76" t="s">
        <v>2775</v>
      </c>
      <c r="N378" s="76" t="s">
        <v>808</v>
      </c>
      <c r="O378" s="76">
        <v>5</v>
      </c>
      <c r="P378" s="90" t="s">
        <v>2818</v>
      </c>
    </row>
    <row r="379" spans="1:16" x14ac:dyDescent="0.35">
      <c r="A379" t="s">
        <v>806</v>
      </c>
      <c r="B379">
        <v>73623</v>
      </c>
      <c r="C379" s="76" t="s">
        <v>2775</v>
      </c>
      <c r="N379" s="76" t="s">
        <v>810</v>
      </c>
      <c r="O379" s="76">
        <v>5</v>
      </c>
      <c r="P379" s="90" t="s">
        <v>2818</v>
      </c>
    </row>
    <row r="380" spans="1:16" x14ac:dyDescent="0.35">
      <c r="A380" t="s">
        <v>808</v>
      </c>
      <c r="B380">
        <v>544</v>
      </c>
      <c r="C380" s="76" t="s">
        <v>2775</v>
      </c>
      <c r="N380" s="76" t="s">
        <v>812</v>
      </c>
      <c r="O380" s="76">
        <v>5</v>
      </c>
      <c r="P380" s="90" t="s">
        <v>2818</v>
      </c>
    </row>
    <row r="381" spans="1:16" x14ac:dyDescent="0.35">
      <c r="A381" t="s">
        <v>810</v>
      </c>
      <c r="B381" s="76">
        <v>105</v>
      </c>
      <c r="C381" s="76" t="s">
        <v>2775</v>
      </c>
      <c r="N381" s="76" t="s">
        <v>814</v>
      </c>
      <c r="O381" s="76">
        <v>5</v>
      </c>
      <c r="P381" s="90" t="s">
        <v>2818</v>
      </c>
    </row>
    <row r="382" spans="1:16" x14ac:dyDescent="0.35">
      <c r="A382" t="s">
        <v>812</v>
      </c>
      <c r="B382" s="76">
        <v>72</v>
      </c>
      <c r="C382" s="76" t="s">
        <v>2775</v>
      </c>
      <c r="N382" s="76" t="s">
        <v>817</v>
      </c>
      <c r="O382" s="76">
        <v>5</v>
      </c>
      <c r="P382" s="90" t="s">
        <v>2818</v>
      </c>
    </row>
    <row r="383" spans="1:16" x14ac:dyDescent="0.35">
      <c r="A383" t="s">
        <v>814</v>
      </c>
      <c r="B383" s="76">
        <v>72</v>
      </c>
      <c r="C383" s="76" t="s">
        <v>2775</v>
      </c>
      <c r="N383" s="76" t="s">
        <v>819</v>
      </c>
      <c r="O383" s="76">
        <v>5</v>
      </c>
      <c r="P383" s="90" t="s">
        <v>2818</v>
      </c>
    </row>
    <row r="384" spans="1:16" x14ac:dyDescent="0.35">
      <c r="A384" t="s">
        <v>817</v>
      </c>
      <c r="B384" s="76">
        <v>72</v>
      </c>
      <c r="C384" s="76" t="s">
        <v>2775</v>
      </c>
      <c r="N384" s="76" t="s">
        <v>821</v>
      </c>
      <c r="O384" s="76">
        <v>5</v>
      </c>
      <c r="P384" s="90" t="s">
        <v>2818</v>
      </c>
    </row>
    <row r="385" spans="1:16" x14ac:dyDescent="0.35">
      <c r="A385" t="s">
        <v>819</v>
      </c>
      <c r="B385" s="76">
        <v>72</v>
      </c>
      <c r="C385" s="76" t="s">
        <v>2775</v>
      </c>
      <c r="N385" s="76" t="s">
        <v>823</v>
      </c>
      <c r="O385" s="76">
        <v>5</v>
      </c>
      <c r="P385" s="90" t="s">
        <v>2818</v>
      </c>
    </row>
    <row r="386" spans="1:16" x14ac:dyDescent="0.35">
      <c r="A386" t="s">
        <v>821</v>
      </c>
      <c r="B386" s="76">
        <v>72</v>
      </c>
      <c r="C386" s="76" t="s">
        <v>2775</v>
      </c>
      <c r="N386" s="76" t="s">
        <v>825</v>
      </c>
      <c r="O386" s="76">
        <v>5</v>
      </c>
      <c r="P386" s="90" t="s">
        <v>2818</v>
      </c>
    </row>
    <row r="387" spans="1:16" x14ac:dyDescent="0.35">
      <c r="A387" t="s">
        <v>823</v>
      </c>
      <c r="B387" s="76">
        <v>72</v>
      </c>
      <c r="C387" s="76" t="s">
        <v>2775</v>
      </c>
      <c r="N387" s="76" t="s">
        <v>827</v>
      </c>
      <c r="O387" s="76">
        <v>5</v>
      </c>
      <c r="P387" s="90" t="s">
        <v>2818</v>
      </c>
    </row>
    <row r="388" spans="1:16" x14ac:dyDescent="0.35">
      <c r="A388" t="s">
        <v>825</v>
      </c>
      <c r="B388" s="76">
        <v>72</v>
      </c>
      <c r="C388" s="76" t="s">
        <v>2775</v>
      </c>
      <c r="N388" s="76" t="s">
        <v>829</v>
      </c>
      <c r="O388" s="76">
        <v>5</v>
      </c>
      <c r="P388" s="90" t="s">
        <v>2818</v>
      </c>
    </row>
    <row r="389" spans="1:16" x14ac:dyDescent="0.35">
      <c r="A389" t="s">
        <v>827</v>
      </c>
      <c r="B389" s="76">
        <v>72</v>
      </c>
      <c r="C389" s="76" t="s">
        <v>2775</v>
      </c>
      <c r="N389" s="76" t="s">
        <v>831</v>
      </c>
      <c r="O389" s="76">
        <v>5</v>
      </c>
      <c r="P389" s="90" t="s">
        <v>2818</v>
      </c>
    </row>
    <row r="390" spans="1:16" x14ac:dyDescent="0.35">
      <c r="A390" t="s">
        <v>829</v>
      </c>
      <c r="B390" s="76">
        <v>72</v>
      </c>
      <c r="C390" s="76" t="s">
        <v>2775</v>
      </c>
      <c r="N390" s="76" t="s">
        <v>833</v>
      </c>
      <c r="O390" s="76">
        <v>5</v>
      </c>
      <c r="P390" s="90" t="s">
        <v>2818</v>
      </c>
    </row>
    <row r="391" spans="1:16" x14ac:dyDescent="0.35">
      <c r="A391" t="s">
        <v>831</v>
      </c>
      <c r="B391" s="76">
        <v>72</v>
      </c>
      <c r="C391" s="76" t="s">
        <v>2775</v>
      </c>
      <c r="N391" s="76" t="s">
        <v>835</v>
      </c>
      <c r="O391" s="76">
        <v>5</v>
      </c>
      <c r="P391" s="90" t="s">
        <v>2818</v>
      </c>
    </row>
    <row r="392" spans="1:16" x14ac:dyDescent="0.35">
      <c r="A392" t="s">
        <v>833</v>
      </c>
      <c r="B392" s="76">
        <v>72</v>
      </c>
      <c r="C392" s="76" t="s">
        <v>2775</v>
      </c>
      <c r="N392" s="76" t="s">
        <v>837</v>
      </c>
      <c r="O392" s="76">
        <v>5</v>
      </c>
      <c r="P392" s="90" t="s">
        <v>2818</v>
      </c>
    </row>
    <row r="393" spans="1:16" x14ac:dyDescent="0.35">
      <c r="A393" t="s">
        <v>835</v>
      </c>
      <c r="B393" s="76">
        <v>72</v>
      </c>
      <c r="C393" s="76" t="s">
        <v>2775</v>
      </c>
      <c r="N393" s="76" t="s">
        <v>839</v>
      </c>
      <c r="O393" s="76">
        <v>5</v>
      </c>
      <c r="P393" s="90" t="s">
        <v>2818</v>
      </c>
    </row>
    <row r="394" spans="1:16" x14ac:dyDescent="0.35">
      <c r="A394" t="s">
        <v>837</v>
      </c>
      <c r="B394" s="76">
        <v>72</v>
      </c>
      <c r="C394" s="76" t="s">
        <v>2775</v>
      </c>
      <c r="N394" s="76" t="s">
        <v>841</v>
      </c>
      <c r="O394" s="76">
        <v>5</v>
      </c>
      <c r="P394" s="90" t="s">
        <v>2818</v>
      </c>
    </row>
    <row r="395" spans="1:16" x14ac:dyDescent="0.35">
      <c r="A395" t="s">
        <v>839</v>
      </c>
      <c r="B395" s="76">
        <v>72</v>
      </c>
      <c r="C395" s="76" t="s">
        <v>2775</v>
      </c>
      <c r="N395" s="76" t="s">
        <v>843</v>
      </c>
      <c r="O395" s="76">
        <v>5</v>
      </c>
      <c r="P395" s="90" t="s">
        <v>2818</v>
      </c>
    </row>
    <row r="396" spans="1:16" x14ac:dyDescent="0.35">
      <c r="A396" t="s">
        <v>841</v>
      </c>
      <c r="B396" s="76">
        <v>72</v>
      </c>
      <c r="C396" s="76" t="s">
        <v>2775</v>
      </c>
      <c r="N396" s="76" t="s">
        <v>845</v>
      </c>
      <c r="O396" s="76">
        <v>5</v>
      </c>
      <c r="P396" s="90" t="s">
        <v>2818</v>
      </c>
    </row>
    <row r="397" spans="1:16" x14ac:dyDescent="0.35">
      <c r="A397" t="s">
        <v>843</v>
      </c>
      <c r="B397" s="76">
        <v>72</v>
      </c>
      <c r="C397" s="76" t="s">
        <v>2775</v>
      </c>
      <c r="N397" s="76" t="s">
        <v>847</v>
      </c>
      <c r="O397" s="76">
        <v>5</v>
      </c>
      <c r="P397" s="90" t="s">
        <v>2818</v>
      </c>
    </row>
    <row r="398" spans="1:16" x14ac:dyDescent="0.35">
      <c r="A398" t="s">
        <v>845</v>
      </c>
      <c r="B398" s="76">
        <v>72</v>
      </c>
      <c r="C398" s="76" t="s">
        <v>2775</v>
      </c>
      <c r="N398" s="76" t="s">
        <v>849</v>
      </c>
      <c r="O398" s="76">
        <v>5</v>
      </c>
      <c r="P398" s="90" t="s">
        <v>2818</v>
      </c>
    </row>
    <row r="399" spans="1:16" x14ac:dyDescent="0.35">
      <c r="A399" t="s">
        <v>847</v>
      </c>
      <c r="B399" s="76">
        <v>72</v>
      </c>
      <c r="C399" s="76" t="s">
        <v>2775</v>
      </c>
      <c r="N399" s="76" t="s">
        <v>851</v>
      </c>
      <c r="O399" s="76">
        <v>5</v>
      </c>
      <c r="P399" s="90" t="s">
        <v>2818</v>
      </c>
    </row>
    <row r="400" spans="1:16" x14ac:dyDescent="0.35">
      <c r="A400" t="s">
        <v>849</v>
      </c>
      <c r="B400" s="76">
        <v>72</v>
      </c>
      <c r="C400" s="76" t="s">
        <v>2775</v>
      </c>
      <c r="N400" s="76" t="s">
        <v>853</v>
      </c>
      <c r="O400" s="76">
        <v>5</v>
      </c>
      <c r="P400" s="90" t="s">
        <v>2818</v>
      </c>
    </row>
    <row r="401" spans="1:16" x14ac:dyDescent="0.35">
      <c r="A401" t="s">
        <v>851</v>
      </c>
      <c r="B401" s="76">
        <v>72</v>
      </c>
      <c r="C401" s="76" t="s">
        <v>2775</v>
      </c>
      <c r="N401" s="76" t="s">
        <v>855</v>
      </c>
      <c r="O401" s="76">
        <v>5</v>
      </c>
      <c r="P401" s="90" t="s">
        <v>2818</v>
      </c>
    </row>
    <row r="402" spans="1:16" x14ac:dyDescent="0.35">
      <c r="A402" t="s">
        <v>853</v>
      </c>
      <c r="B402" s="76">
        <v>110</v>
      </c>
      <c r="C402" s="76" t="s">
        <v>2775</v>
      </c>
      <c r="N402" s="76" t="s">
        <v>857</v>
      </c>
      <c r="O402" s="76">
        <v>29</v>
      </c>
      <c r="P402" s="90" t="s">
        <v>2818</v>
      </c>
    </row>
    <row r="403" spans="1:16" x14ac:dyDescent="0.35">
      <c r="A403" t="s">
        <v>855</v>
      </c>
      <c r="B403" s="76">
        <v>72</v>
      </c>
      <c r="C403" s="76" t="s">
        <v>2775</v>
      </c>
      <c r="N403" s="76" t="s">
        <v>859</v>
      </c>
      <c r="O403" s="76">
        <v>5</v>
      </c>
      <c r="P403" s="90" t="s">
        <v>2818</v>
      </c>
    </row>
    <row r="404" spans="1:16" x14ac:dyDescent="0.35">
      <c r="A404" t="s">
        <v>857</v>
      </c>
      <c r="B404" s="76">
        <v>62315</v>
      </c>
      <c r="C404" s="76" t="s">
        <v>2775</v>
      </c>
      <c r="N404" s="76" t="s">
        <v>861</v>
      </c>
      <c r="O404" s="76">
        <v>5</v>
      </c>
      <c r="P404" s="90" t="s">
        <v>2818</v>
      </c>
    </row>
    <row r="405" spans="1:16" x14ac:dyDescent="0.35">
      <c r="A405" t="s">
        <v>859</v>
      </c>
      <c r="B405" s="76">
        <v>72</v>
      </c>
      <c r="C405" s="76" t="s">
        <v>2775</v>
      </c>
      <c r="N405" s="76" t="s">
        <v>863</v>
      </c>
      <c r="O405" s="76">
        <v>0</v>
      </c>
      <c r="P405" s="90" t="s">
        <v>2818</v>
      </c>
    </row>
    <row r="406" spans="1:16" x14ac:dyDescent="0.35">
      <c r="A406" t="s">
        <v>861</v>
      </c>
      <c r="B406" s="76">
        <v>72</v>
      </c>
      <c r="C406" s="76" t="s">
        <v>2775</v>
      </c>
      <c r="N406" s="76" t="s">
        <v>865</v>
      </c>
      <c r="O406" s="76">
        <v>0</v>
      </c>
      <c r="P406" s="90" t="s">
        <v>2818</v>
      </c>
    </row>
    <row r="407" spans="1:16" x14ac:dyDescent="0.35">
      <c r="A407" t="s">
        <v>863</v>
      </c>
      <c r="B407" s="76">
        <v>8131</v>
      </c>
      <c r="C407" s="76" t="s">
        <v>2775</v>
      </c>
      <c r="N407" s="76" t="s">
        <v>867</v>
      </c>
      <c r="O407" s="76">
        <v>5</v>
      </c>
      <c r="P407" s="90" t="s">
        <v>2818</v>
      </c>
    </row>
    <row r="408" spans="1:16" x14ac:dyDescent="0.35">
      <c r="A408" t="s">
        <v>865</v>
      </c>
      <c r="B408" s="76">
        <v>16231</v>
      </c>
      <c r="C408" s="76" t="s">
        <v>2775</v>
      </c>
      <c r="N408" s="76" t="s">
        <v>869</v>
      </c>
      <c r="O408" s="76">
        <v>0</v>
      </c>
      <c r="P408" s="90" t="s">
        <v>2818</v>
      </c>
    </row>
    <row r="409" spans="1:16" x14ac:dyDescent="0.35">
      <c r="A409" t="s">
        <v>867</v>
      </c>
      <c r="B409" s="76">
        <v>72</v>
      </c>
      <c r="C409" s="76" t="s">
        <v>2775</v>
      </c>
      <c r="N409" s="76" t="s">
        <v>871</v>
      </c>
      <c r="O409" s="76">
        <v>0</v>
      </c>
      <c r="P409" s="90" t="s">
        <v>2818</v>
      </c>
    </row>
    <row r="410" spans="1:16" x14ac:dyDescent="0.35">
      <c r="A410" t="s">
        <v>869</v>
      </c>
      <c r="B410" s="76">
        <v>0</v>
      </c>
      <c r="C410" s="76" t="s">
        <v>2775</v>
      </c>
      <c r="N410" s="76" t="s">
        <v>873</v>
      </c>
      <c r="O410" s="76">
        <v>0</v>
      </c>
      <c r="P410" s="90" t="s">
        <v>2818</v>
      </c>
    </row>
    <row r="411" spans="1:16" x14ac:dyDescent="0.35">
      <c r="A411" t="s">
        <v>871</v>
      </c>
      <c r="B411" s="76">
        <v>5373</v>
      </c>
      <c r="C411" s="76" t="s">
        <v>2775</v>
      </c>
      <c r="N411" s="76" t="s">
        <v>875</v>
      </c>
      <c r="O411" s="76">
        <v>0</v>
      </c>
      <c r="P411" s="90" t="s">
        <v>2818</v>
      </c>
    </row>
    <row r="412" spans="1:16" x14ac:dyDescent="0.35">
      <c r="A412" t="s">
        <v>873</v>
      </c>
      <c r="B412" s="76">
        <v>0</v>
      </c>
      <c r="C412" s="76" t="s">
        <v>2775</v>
      </c>
      <c r="N412" s="76" t="s">
        <v>877</v>
      </c>
      <c r="O412" s="76">
        <v>120.3</v>
      </c>
      <c r="P412" s="90" t="s">
        <v>2818</v>
      </c>
    </row>
    <row r="413" spans="1:16" x14ac:dyDescent="0.35">
      <c r="A413" t="s">
        <v>875</v>
      </c>
      <c r="B413" s="76">
        <v>3444</v>
      </c>
      <c r="C413" s="76" t="s">
        <v>2775</v>
      </c>
      <c r="N413" s="76" t="s">
        <v>879</v>
      </c>
      <c r="O413" s="76">
        <v>2.4</v>
      </c>
      <c r="P413" s="90" t="s">
        <v>2818</v>
      </c>
    </row>
    <row r="414" spans="1:16" x14ac:dyDescent="0.35">
      <c r="A414" t="s">
        <v>877</v>
      </c>
      <c r="B414" s="76">
        <v>392525</v>
      </c>
      <c r="C414" s="76" t="s">
        <v>2775</v>
      </c>
      <c r="N414" s="76" t="s">
        <v>881</v>
      </c>
      <c r="O414" s="76">
        <v>62.2</v>
      </c>
      <c r="P414" s="90" t="s">
        <v>2818</v>
      </c>
    </row>
    <row r="415" spans="1:16" x14ac:dyDescent="0.35">
      <c r="A415" t="s">
        <v>879</v>
      </c>
      <c r="B415" s="76">
        <v>2112</v>
      </c>
      <c r="C415" s="76" t="s">
        <v>2775</v>
      </c>
      <c r="N415" s="76" t="s">
        <v>883</v>
      </c>
      <c r="O415" s="76">
        <v>5</v>
      </c>
      <c r="P415" s="90" t="s">
        <v>2818</v>
      </c>
    </row>
    <row r="416" spans="1:16" x14ac:dyDescent="0.35">
      <c r="A416" t="s">
        <v>881</v>
      </c>
      <c r="B416" s="76">
        <v>166305</v>
      </c>
      <c r="C416" s="76" t="s">
        <v>2775</v>
      </c>
      <c r="N416" s="76" t="s">
        <v>885</v>
      </c>
      <c r="O416" s="76">
        <v>5</v>
      </c>
      <c r="P416" s="90" t="s">
        <v>2818</v>
      </c>
    </row>
    <row r="417" spans="1:16" x14ac:dyDescent="0.35">
      <c r="A417" t="s">
        <v>883</v>
      </c>
      <c r="B417" s="76">
        <v>514</v>
      </c>
      <c r="C417" s="76" t="s">
        <v>2775</v>
      </c>
      <c r="N417" s="76" t="s">
        <v>887</v>
      </c>
      <c r="O417" s="76">
        <v>5</v>
      </c>
      <c r="P417" s="90" t="s">
        <v>2818</v>
      </c>
    </row>
    <row r="418" spans="1:16" x14ac:dyDescent="0.35">
      <c r="A418" t="s">
        <v>885</v>
      </c>
      <c r="B418" s="76">
        <v>3643</v>
      </c>
      <c r="C418" s="76" t="s">
        <v>2775</v>
      </c>
      <c r="N418" s="76" t="s">
        <v>889</v>
      </c>
      <c r="O418" s="76">
        <v>133.1</v>
      </c>
      <c r="P418" s="90" t="s">
        <v>2818</v>
      </c>
    </row>
    <row r="419" spans="1:16" x14ac:dyDescent="0.35">
      <c r="A419" t="s">
        <v>887</v>
      </c>
      <c r="B419" s="76">
        <v>8293</v>
      </c>
      <c r="C419" s="76" t="s">
        <v>2775</v>
      </c>
      <c r="N419" s="76" t="s">
        <v>893</v>
      </c>
      <c r="O419" s="76">
        <v>0.7</v>
      </c>
      <c r="P419" s="90" t="s">
        <v>2818</v>
      </c>
    </row>
    <row r="420" spans="1:16" x14ac:dyDescent="0.35">
      <c r="A420" t="s">
        <v>889</v>
      </c>
      <c r="B420" s="76">
        <v>450240</v>
      </c>
      <c r="C420" s="76" t="s">
        <v>2775</v>
      </c>
      <c r="O420" s="90"/>
      <c r="P420" s="90"/>
    </row>
    <row r="421" spans="1:16" x14ac:dyDescent="0.35">
      <c r="A421" t="s">
        <v>891</v>
      </c>
      <c r="B421" s="76">
        <v>8473</v>
      </c>
      <c r="C421" s="76" t="s">
        <v>2775</v>
      </c>
    </row>
    <row r="422" spans="1:16" x14ac:dyDescent="0.35">
      <c r="A422" t="s">
        <v>893</v>
      </c>
      <c r="B422" s="76">
        <v>1861</v>
      </c>
      <c r="C422" s="76" t="s">
        <v>2775</v>
      </c>
    </row>
    <row r="423" spans="1:16" x14ac:dyDescent="0.35">
      <c r="A423" s="76" t="s">
        <v>2776</v>
      </c>
      <c r="B423" s="76">
        <v>0</v>
      </c>
      <c r="C423" s="76" t="s">
        <v>2775</v>
      </c>
    </row>
    <row r="424" spans="1:16" x14ac:dyDescent="0.35">
      <c r="A424" s="76" t="s">
        <v>2369</v>
      </c>
      <c r="B424" s="76">
        <f>SUM(B3:B423)</f>
        <v>133993668</v>
      </c>
      <c r="C424" s="76" t="s">
        <v>2775</v>
      </c>
    </row>
  </sheetData>
  <mergeCells count="2">
    <mergeCell ref="E1:H1"/>
    <mergeCell ref="N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6"/>
  <sheetViews>
    <sheetView workbookViewId="0">
      <selection activeCell="B26" sqref="B26"/>
    </sheetView>
  </sheetViews>
  <sheetFormatPr defaultRowHeight="14.5" x14ac:dyDescent="0.35"/>
  <cols>
    <col min="1" max="1" width="28.26953125" customWidth="1"/>
    <col min="2" max="2" width="22.453125" customWidth="1"/>
    <col min="3" max="3" width="19.54296875" customWidth="1"/>
    <col min="4" max="4" width="45.81640625" customWidth="1"/>
    <col min="5" max="5" width="12.453125" customWidth="1"/>
    <col min="6" max="6" width="11.54296875" customWidth="1"/>
  </cols>
  <sheetData>
    <row r="1" spans="1:6" s="70" customFormat="1" x14ac:dyDescent="0.35">
      <c r="A1" s="71" t="s">
        <v>2367</v>
      </c>
      <c r="B1" s="71" t="s">
        <v>2368</v>
      </c>
      <c r="C1" s="72" t="s">
        <v>2372</v>
      </c>
      <c r="D1" s="71" t="s">
        <v>2370</v>
      </c>
      <c r="E1" s="71" t="s">
        <v>2371</v>
      </c>
      <c r="F1" s="71" t="s">
        <v>1019</v>
      </c>
    </row>
    <row r="2" spans="1:6" x14ac:dyDescent="0.35">
      <c r="A2" t="s">
        <v>680</v>
      </c>
      <c r="B2" t="s">
        <v>679</v>
      </c>
      <c r="C2">
        <f>VLOOKUP(A2,[1]Summary!C:D,2,FALSE)</f>
        <v>56800</v>
      </c>
      <c r="D2" t="str">
        <f>VLOOKUP(A2,'[1]Cust Details'!D:L,9,FALSE)</f>
        <v>4960 ROCKY RIVER DR, CLEVELAND, OH</v>
      </c>
      <c r="E2">
        <f>VLOOKUP(A2,'[1]Cust Details'!D:L,8,FALSE)</f>
        <v>44135</v>
      </c>
      <c r="F2" t="str">
        <f>VLOOKUP(A2,'[1]Rate Class'!B:D,3,FALSE)</f>
        <v>CE-GPD</v>
      </c>
    </row>
    <row r="3" spans="1:6" x14ac:dyDescent="0.35">
      <c r="A3" t="s">
        <v>522</v>
      </c>
      <c r="B3" t="s">
        <v>521</v>
      </c>
      <c r="C3">
        <f>VLOOKUP(A3,[1]Summary!C:D,2,FALSE)</f>
        <v>2723196</v>
      </c>
      <c r="D3" t="str">
        <f>VLOOKUP(A3,'[1]Cust Details'!D:L,9,FALSE)</f>
        <v>15980 RIDGE RD, North Royalton, OH</v>
      </c>
      <c r="E3" t="str">
        <f>VLOOKUP(A3,'[1]Cust Details'!D:L,8,FALSE)</f>
        <v>44133-5710</v>
      </c>
      <c r="F3" t="str">
        <f>VLOOKUP(A3,'[1]Rate Class'!B:D,3,FALSE)</f>
        <v>CE-GPD</v>
      </c>
    </row>
    <row r="4" spans="1:6" x14ac:dyDescent="0.35">
      <c r="A4" t="s">
        <v>29</v>
      </c>
      <c r="B4" t="s">
        <v>27</v>
      </c>
      <c r="C4">
        <f>VLOOKUP(A4,[1]Summary!C:D,2,FALSE)</f>
        <v>1598797.28</v>
      </c>
      <c r="D4" t="str">
        <f>VLOOKUP(A4,'[1]Cust Details'!D:L,9,FALSE)</f>
        <v>1010 BROADWAY AVE, Bedford, OH</v>
      </c>
      <c r="E4" t="str">
        <f>VLOOKUP(A4,'[1]Cust Details'!D:L,8,FALSE)</f>
        <v>44146-4521</v>
      </c>
      <c r="F4" t="str">
        <f>VLOOKUP(A4,'[1]Rate Class'!B:D,3,FALSE)</f>
        <v>CE-GSD</v>
      </c>
    </row>
    <row r="5" spans="1:6" x14ac:dyDescent="0.35">
      <c r="A5" t="s">
        <v>48</v>
      </c>
      <c r="B5" t="s">
        <v>47</v>
      </c>
      <c r="C5">
        <f>VLOOKUP(A5,[1]Summary!C:D,2,FALSE)</f>
        <v>2364017.8800000004</v>
      </c>
      <c r="D5" t="str">
        <f>VLOOKUP(A5,'[1]Cust Details'!D:L,9,FALSE)</f>
        <v>27149 CEDAR RD, BEACHWOOD, OH</v>
      </c>
      <c r="E5">
        <f>VLOOKUP(A5,'[1]Cust Details'!D:L,8,FALSE)</f>
        <v>44122</v>
      </c>
      <c r="F5" t="str">
        <f>VLOOKUP(A5,'[1]Rate Class'!B:D,3,FALSE)</f>
        <v>CE-GSD</v>
      </c>
    </row>
    <row r="6" spans="1:6" x14ac:dyDescent="0.35">
      <c r="A6" t="s">
        <v>37</v>
      </c>
      <c r="B6" t="s">
        <v>36</v>
      </c>
      <c r="C6">
        <f>VLOOKUP(A6,[1]Summary!C:D,2,FALSE)</f>
        <v>1543401.48</v>
      </c>
      <c r="D6" t="str">
        <f>VLOOKUP(A6,'[1]Cust Details'!D:L,9,FALSE)</f>
        <v>4095 GREEN RD, Warrensville Heights, OH</v>
      </c>
      <c r="E6">
        <f>VLOOKUP(A6,'[1]Cust Details'!D:L,8,FALSE)</f>
        <v>44122</v>
      </c>
      <c r="F6" t="str">
        <f>VLOOKUP(A6,'[1]Rate Class'!B:D,3,FALSE)</f>
        <v>CE-GSD</v>
      </c>
    </row>
    <row r="7" spans="1:6" x14ac:dyDescent="0.35">
      <c r="A7" t="s">
        <v>34</v>
      </c>
      <c r="B7" t="s">
        <v>33</v>
      </c>
      <c r="C7">
        <f>VLOOKUP(A7,[1]Summary!C:D,2,FALSE)</f>
        <v>1040217.8300000001</v>
      </c>
      <c r="D7" t="str">
        <f>VLOOKUP(A7,'[1]Cust Details'!D:L,9,FALSE)</f>
        <v>6535 BRECKSVILLE RD, Independence, OH</v>
      </c>
      <c r="E7" t="str">
        <f>VLOOKUP(A7,'[1]Cust Details'!D:L,8,FALSE)</f>
        <v>44131-4855</v>
      </c>
      <c r="F7" t="str">
        <f>VLOOKUP(A7,'[1]Rate Class'!B:D,3,FALSE)</f>
        <v>CE-GSD</v>
      </c>
    </row>
    <row r="8" spans="1:6" x14ac:dyDescent="0.35">
      <c r="A8" t="s">
        <v>783</v>
      </c>
      <c r="B8" t="s">
        <v>782</v>
      </c>
      <c r="C8">
        <f>VLOOKUP(A8,[1]Summary!C:D,2,FALSE)</f>
        <v>6506</v>
      </c>
      <c r="D8" t="str">
        <f>VLOOKUP(A8,'[1]Cust Details'!D:L,9,FALSE)</f>
        <v>0000 CARNEGIE AVE, CLEVELAND, OH</v>
      </c>
      <c r="E8">
        <f>VLOOKUP(A8,'[1]Cust Details'!D:L,8,FALSE)</f>
        <v>44106</v>
      </c>
      <c r="F8" t="str">
        <f>VLOOKUP(A8,'[1]Rate Class'!B:D,3,FALSE)</f>
        <v>CE-GSD</v>
      </c>
    </row>
    <row r="9" spans="1:6" x14ac:dyDescent="0.35">
      <c r="A9" t="s">
        <v>805</v>
      </c>
      <c r="B9" t="s">
        <v>804</v>
      </c>
      <c r="C9">
        <f>VLOOKUP(A9,[1]Summary!C:D,2,FALSE)</f>
        <v>157495</v>
      </c>
      <c r="D9" t="str">
        <f>VLOOKUP(A9,'[1]Cust Details'!D:L,9,FALSE)</f>
        <v>24101 AURORA RD, BEDFORD HEIGHTS, OH</v>
      </c>
      <c r="E9">
        <f>VLOOKUP(A9,'[1]Cust Details'!D:L,8,FALSE)</f>
        <v>44146</v>
      </c>
      <c r="F9" t="str">
        <f>VLOOKUP(A9,'[1]Rate Class'!B:D,3,FALSE)</f>
        <v>CE-GSD</v>
      </c>
    </row>
    <row r="10" spans="1:6" x14ac:dyDescent="0.35">
      <c r="A10" t="s">
        <v>701</v>
      </c>
      <c r="B10" t="s">
        <v>700</v>
      </c>
      <c r="C10">
        <f>VLOOKUP(A10,[1]Summary!C:D,2,FALSE)</f>
        <v>64.240000000000009</v>
      </c>
      <c r="D10" t="str">
        <f>VLOOKUP(A10,'[1]Cust Details'!D:L,9,FALSE)</f>
        <v>28300 JACKSON RD, Chagrin Falls, OH</v>
      </c>
      <c r="E10" t="str">
        <f>VLOOKUP(A10,'[1]Cust Details'!D:L,8,FALSE)</f>
        <v>44022-1516</v>
      </c>
      <c r="F10" t="str">
        <f>VLOOKUP(A10,'[1]Rate Class'!B:D,3,FALSE)</f>
        <v>CE-GSD</v>
      </c>
    </row>
    <row r="11" spans="1:6" x14ac:dyDescent="0.35">
      <c r="A11" t="s">
        <v>779</v>
      </c>
      <c r="B11" t="s">
        <v>778</v>
      </c>
      <c r="C11">
        <f>VLOOKUP(A11,[1]Summary!C:D,2,FALSE)</f>
        <v>81.760000000000019</v>
      </c>
      <c r="D11" t="str">
        <f>VLOOKUP(A11,'[1]Cust Details'!D:L,9,FALSE)</f>
        <v>17874 MEADOW PARK DR, Walton Hills, OH</v>
      </c>
      <c r="E11" t="str">
        <f>VLOOKUP(A11,'[1]Cust Details'!D:L,8,FALSE)</f>
        <v>44146-5155</v>
      </c>
      <c r="F11" t="str">
        <f>VLOOKUP(A11,'[1]Rate Class'!B:D,3,FALSE)</f>
        <v>CE-GSD</v>
      </c>
    </row>
    <row r="12" spans="1:6" x14ac:dyDescent="0.35">
      <c r="A12" t="s">
        <v>781</v>
      </c>
      <c r="B12" t="s">
        <v>780</v>
      </c>
      <c r="C12">
        <f>VLOOKUP(A12,[1]Summary!C:D,2,FALSE)</f>
        <v>64.240000000000009</v>
      </c>
      <c r="D12" t="str">
        <f>VLOOKUP(A12,'[1]Cust Details'!D:L,9,FALSE)</f>
        <v>6834 SMITH RD, Middleburg Heights, OH</v>
      </c>
      <c r="E12" t="str">
        <f>VLOOKUP(A12,'[1]Cust Details'!D:L,8,FALSE)</f>
        <v>44130-2629</v>
      </c>
      <c r="F12" t="str">
        <f>VLOOKUP(A12,'[1]Rate Class'!B:D,3,FALSE)</f>
        <v>CE-GSD</v>
      </c>
    </row>
    <row r="13" spans="1:6" x14ac:dyDescent="0.35">
      <c r="A13" t="s">
        <v>717</v>
      </c>
      <c r="B13" t="s">
        <v>716</v>
      </c>
      <c r="C13">
        <f>VLOOKUP(A13,[1]Summary!C:D,2,FALSE)</f>
        <v>70.080000000000013</v>
      </c>
      <c r="D13" t="str">
        <f>VLOOKUP(A13,'[1]Cust Details'!D:L,9,FALSE)</f>
        <v>16717 LAVERNE AVE, Cleveland, OH</v>
      </c>
      <c r="E13" t="str">
        <f>VLOOKUP(A13,'[1]Cust Details'!D:L,8,FALSE)</f>
        <v>44135-1927</v>
      </c>
      <c r="F13" t="str">
        <f>VLOOKUP(A13,'[1]Rate Class'!B:D,3,FALSE)</f>
        <v>CE-GSD</v>
      </c>
    </row>
    <row r="14" spans="1:6" x14ac:dyDescent="0.35">
      <c r="A14" t="s">
        <v>811</v>
      </c>
      <c r="B14" t="s">
        <v>810</v>
      </c>
      <c r="C14">
        <f>VLOOKUP(A14,[1]Summary!C:D,2,FALSE)</f>
        <v>94</v>
      </c>
      <c r="D14" t="str">
        <f>VLOOKUP(A14,'[1]Cust Details'!D:L,9,FALSE)</f>
        <v>27040 COOK RD, Olmsted Twp, OH</v>
      </c>
      <c r="E14" t="str">
        <f>VLOOKUP(A14,'[1]Cust Details'!D:L,8,FALSE)</f>
        <v>44138-1111</v>
      </c>
      <c r="F14" t="str">
        <f>VLOOKUP(A14,'[1]Rate Class'!B:D,3,FALSE)</f>
        <v>CE-GSD</v>
      </c>
    </row>
    <row r="15" spans="1:6" x14ac:dyDescent="0.35">
      <c r="A15" t="s">
        <v>884</v>
      </c>
      <c r="B15" t="s">
        <v>883</v>
      </c>
      <c r="C15">
        <f>VLOOKUP(A15,[1]Summary!C:D,2,FALSE)</f>
        <v>445</v>
      </c>
      <c r="D15" t="str">
        <f>VLOOKUP(A15,'[1]Cust Details'!D:L,9,FALSE)</f>
        <v>2726 E 79TH ST, CLEVELAND, OH</v>
      </c>
      <c r="E15">
        <f>VLOOKUP(A15,'[1]Cust Details'!D:L,8,FALSE)</f>
        <v>44104</v>
      </c>
      <c r="F15" t="str">
        <f>VLOOKUP(A15,'[1]Rate Class'!B:D,3,FALSE)</f>
        <v>CE-GSD</v>
      </c>
    </row>
    <row r="16" spans="1:6" x14ac:dyDescent="0.35">
      <c r="A16" t="s">
        <v>888</v>
      </c>
      <c r="B16" t="s">
        <v>887</v>
      </c>
      <c r="C16">
        <f>VLOOKUP(A16,[1]Summary!C:D,2,FALSE)</f>
        <v>13987</v>
      </c>
      <c r="D16" t="str">
        <f>VLOOKUP(A16,'[1]Cust Details'!D:L,9,FALSE)</f>
        <v>3207 W 159TH ST, CLEVELAND, OH</v>
      </c>
      <c r="E16">
        <f>VLOOKUP(A16,'[1]Cust Details'!D:L,8,FALSE)</f>
        <v>44111</v>
      </c>
      <c r="F16" t="str">
        <f>VLOOKUP(A16,'[1]Rate Class'!B:D,3,FALSE)</f>
        <v>CE-GSD</v>
      </c>
    </row>
    <row r="17" spans="1:6" x14ac:dyDescent="0.35">
      <c r="A17" t="s">
        <v>894</v>
      </c>
      <c r="B17" t="s">
        <v>893</v>
      </c>
      <c r="C17">
        <f>VLOOKUP(A17,[1]Summary!C:D,2,FALSE)</f>
        <v>1590</v>
      </c>
      <c r="D17" t="str">
        <f>VLOOKUP(A17,'[1]Cust Details'!D:L,9,FALSE)</f>
        <v>3351 REGENT RD, Cleveland, OH</v>
      </c>
      <c r="E17" t="str">
        <f>VLOOKUP(A17,'[1]Cust Details'!D:L,8,FALSE)</f>
        <v>44127-1914</v>
      </c>
      <c r="F17" t="str">
        <f>VLOOKUP(A17,'[1]Rate Class'!B:D,3,FALSE)</f>
        <v>CE-GSD</v>
      </c>
    </row>
    <row r="18" spans="1:6" x14ac:dyDescent="0.35">
      <c r="A18" t="s">
        <v>644</v>
      </c>
      <c r="B18" t="s">
        <v>643</v>
      </c>
      <c r="C18">
        <f>VLOOKUP(A18,[1]Summary!C:D,2,FALSE)</f>
        <v>163555</v>
      </c>
      <c r="D18" t="str">
        <f>VLOOKUP(A18,'[1]Cust Details'!D:L,9,FALSE)</f>
        <v>721 W SCHAAF RD, CLEVELAND, OH</v>
      </c>
      <c r="E18">
        <f>VLOOKUP(A18,'[1]Cust Details'!D:L,8,FALSE)</f>
        <v>44109</v>
      </c>
      <c r="F18" t="str">
        <f>VLOOKUP(A18,'[1]Rate Class'!B:D,3,FALSE)</f>
        <v>CE-GSD</v>
      </c>
    </row>
    <row r="19" spans="1:6" x14ac:dyDescent="0.35">
      <c r="A19" t="s">
        <v>648</v>
      </c>
      <c r="B19" t="s">
        <v>647</v>
      </c>
      <c r="C19">
        <f>VLOOKUP(A19,[1]Summary!C:D,2,FALSE)</f>
        <v>137295</v>
      </c>
      <c r="D19" t="str">
        <f>VLOOKUP(A19,'[1]Cust Details'!D:L,9,FALSE)</f>
        <v>3775 PARK EAST DR, BEACHWOOD, OH</v>
      </c>
      <c r="E19">
        <f>VLOOKUP(A19,'[1]Cust Details'!D:L,8,FALSE)</f>
        <v>44122</v>
      </c>
      <c r="F19" t="str">
        <f>VLOOKUP(A19,'[1]Rate Class'!B:D,3,FALSE)</f>
        <v>CE-GSD</v>
      </c>
    </row>
    <row r="20" spans="1:6" x14ac:dyDescent="0.35">
      <c r="A20" t="s">
        <v>642</v>
      </c>
      <c r="B20" t="s">
        <v>641</v>
      </c>
      <c r="C20">
        <f>VLOOKUP(A20,[1]Summary!C:D,2,FALSE)</f>
        <v>20504</v>
      </c>
      <c r="D20" t="str">
        <f>VLOOKUP(A20,'[1]Cust Details'!D:L,9,FALSE)</f>
        <v>6800 DUNHAM RD, Walton Hills, OH</v>
      </c>
      <c r="E20" t="str">
        <f>VLOOKUP(A20,'[1]Cust Details'!D:L,8,FALSE)</f>
        <v>44146-4140</v>
      </c>
      <c r="F20" t="str">
        <f>VLOOKUP(A20,'[1]Rate Class'!B:D,3,FALSE)</f>
        <v>CE-GSD</v>
      </c>
    </row>
    <row r="21" spans="1:6" x14ac:dyDescent="0.35">
      <c r="A21" t="s">
        <v>638</v>
      </c>
      <c r="B21" t="s">
        <v>637</v>
      </c>
      <c r="C21">
        <f>VLOOKUP(A21,[1]Summary!C:D,2,FALSE)</f>
        <v>75843</v>
      </c>
      <c r="D21" t="str">
        <f>VLOOKUP(A21,'[1]Cust Details'!D:L,9,FALSE)</f>
        <v>9621 YORK ALPHA DR, North Royalton, OH</v>
      </c>
      <c r="E21" t="str">
        <f>VLOOKUP(A21,'[1]Cust Details'!D:L,8,FALSE)</f>
        <v>44133-3503</v>
      </c>
      <c r="F21" t="str">
        <f>VLOOKUP(A21,'[1]Rate Class'!B:D,3,FALSE)</f>
        <v>CE-GSD</v>
      </c>
    </row>
    <row r="22" spans="1:6" x14ac:dyDescent="0.35">
      <c r="A22" t="s">
        <v>652</v>
      </c>
      <c r="B22" t="s">
        <v>651</v>
      </c>
      <c r="C22">
        <f>VLOOKUP(A22,[1]Summary!C:D,2,FALSE)</f>
        <v>24529</v>
      </c>
      <c r="D22" t="str">
        <f>VLOOKUP(A22,'[1]Cust Details'!D:L,9,FALSE)</f>
        <v>38251 FAIRMOUNT BLVD, Chagrin Falls, OH</v>
      </c>
      <c r="E22" t="str">
        <f>VLOOKUP(A22,'[1]Cust Details'!D:L,8,FALSE)</f>
        <v>44022-6690</v>
      </c>
      <c r="F22" t="str">
        <f>VLOOKUP(A22,'[1]Rate Class'!B:D,3,FALSE)</f>
        <v>CE-GSD</v>
      </c>
    </row>
    <row r="23" spans="1:6" x14ac:dyDescent="0.35">
      <c r="A23" t="s">
        <v>650</v>
      </c>
      <c r="B23" t="s">
        <v>649</v>
      </c>
      <c r="C23">
        <f>VLOOKUP(A23,[1]Summary!C:D,2,FALSE)</f>
        <v>63114</v>
      </c>
      <c r="D23" t="str">
        <f>VLOOKUP(A23,'[1]Cust Details'!D:L,9,FALSE)</f>
        <v>28000 RANNEY PKWY, WESTLAKE, OH</v>
      </c>
      <c r="E23">
        <f>VLOOKUP(A23,'[1]Cust Details'!D:L,8,FALSE)</f>
        <v>44145</v>
      </c>
      <c r="F23" t="str">
        <f>VLOOKUP(A23,'[1]Rate Class'!B:D,3,FALSE)</f>
        <v>CE-GSD</v>
      </c>
    </row>
    <row r="24" spans="1:6" x14ac:dyDescent="0.35">
      <c r="A24" t="s">
        <v>646</v>
      </c>
      <c r="B24" t="s">
        <v>645</v>
      </c>
      <c r="C24">
        <f>VLOOKUP(A24,[1]Summary!C:D,2,FALSE)</f>
        <v>22906</v>
      </c>
      <c r="D24" t="str">
        <f>VLOOKUP(A24,'[1]Cust Details'!D:L,9,FALSE)</f>
        <v>7580 CHAGRIN RD, Chagrin Falls, OH</v>
      </c>
      <c r="E24" t="str">
        <f>VLOOKUP(A24,'[1]Cust Details'!D:L,8,FALSE)</f>
        <v>44023-4438</v>
      </c>
      <c r="F24" t="str">
        <f>VLOOKUP(A24,'[1]Rate Class'!B:D,3,FALSE)</f>
        <v>CE-GSD</v>
      </c>
    </row>
    <row r="25" spans="1:6" x14ac:dyDescent="0.35">
      <c r="A25" t="s">
        <v>807</v>
      </c>
      <c r="B25" t="s">
        <v>806</v>
      </c>
      <c r="C25">
        <f>VLOOKUP(A25,[1]Summary!C:D,2,FALSE)</f>
        <v>66941</v>
      </c>
      <c r="D25" t="str">
        <f>VLOOKUP(A25,'[1]Cust Details'!D:L,9,FALSE)</f>
        <v>4460 OAKES RD, Brecksville, OH</v>
      </c>
      <c r="E25" t="str">
        <f>VLOOKUP(A25,'[1]Cust Details'!D:L,8,FALSE)</f>
        <v>44141-2562</v>
      </c>
      <c r="F25" t="str">
        <f>VLOOKUP(A25,'[1]Rate Class'!B:D,3,FALSE)</f>
        <v>CE-GSD</v>
      </c>
    </row>
    <row r="26" spans="1:6" x14ac:dyDescent="0.35">
      <c r="A26" t="s">
        <v>809</v>
      </c>
      <c r="B26" t="s">
        <v>808</v>
      </c>
      <c r="C26">
        <f>VLOOKUP(A26,[1]Summary!C:D,2,FALSE)</f>
        <v>497</v>
      </c>
      <c r="D26" t="str">
        <f>VLOOKUP(A26,'[1]Cust Details'!D:L,9,FALSE)</f>
        <v>14041 W PARKWAY RD, CLEVELAND, OH</v>
      </c>
      <c r="E26">
        <f>VLOOKUP(A26,'[1]Cust Details'!D:L,8,FALSE)</f>
        <v>44135</v>
      </c>
      <c r="F26" t="str">
        <f>VLOOKUP(A26,'[1]Rate Class'!B:D,3,FALSE)</f>
        <v>CE-GSD</v>
      </c>
    </row>
    <row r="27" spans="1:6" x14ac:dyDescent="0.35">
      <c r="A27" t="s">
        <v>311</v>
      </c>
      <c r="B27" t="s">
        <v>310</v>
      </c>
      <c r="C27">
        <f>VLOOKUP(A27,[1]Summary!C:D,2,FALSE)</f>
        <v>3180160</v>
      </c>
      <c r="D27" t="str">
        <f>VLOOKUP(A27,'[1]Cust Details'!D:L,9,FALSE)</f>
        <v>18640 PEARL RD, Strongsville, OH</v>
      </c>
      <c r="E27" t="str">
        <f>VLOOKUP(A27,'[1]Cust Details'!D:L,8,FALSE)</f>
        <v>44136-6927</v>
      </c>
      <c r="F27" t="str">
        <f>VLOOKUP(A27,'[1]Rate Class'!B:D,3,FALSE)</f>
        <v>CE-GSD</v>
      </c>
    </row>
    <row r="28" spans="1:6" x14ac:dyDescent="0.35">
      <c r="A28" t="s">
        <v>337</v>
      </c>
      <c r="B28" t="s">
        <v>336</v>
      </c>
      <c r="C28">
        <f>VLOOKUP(A28,[1]Summary!C:D,2,FALSE)</f>
        <v>3670</v>
      </c>
      <c r="D28" t="str">
        <f>VLOOKUP(A28,'[1]Cust Details'!D:L,9,FALSE)</f>
        <v>11501 BROOKPARK RD, Parma, OH</v>
      </c>
      <c r="E28" t="str">
        <f>VLOOKUP(A28,'[1]Cust Details'!D:L,8,FALSE)</f>
        <v>44130-1101</v>
      </c>
      <c r="F28" t="str">
        <f>VLOOKUP(A28,'[1]Rate Class'!B:D,3,FALSE)</f>
        <v>CE-GSD</v>
      </c>
    </row>
    <row r="29" spans="1:6" x14ac:dyDescent="0.35">
      <c r="A29" t="s">
        <v>277</v>
      </c>
      <c r="B29" t="s">
        <v>276</v>
      </c>
      <c r="C29">
        <f>VLOOKUP(A29,[1]Summary!C:D,2,FALSE)</f>
        <v>23209</v>
      </c>
      <c r="D29" t="str">
        <f>VLOOKUP(A29,'[1]Cust Details'!D:L,9,FALSE)</f>
        <v>1800 BASSETT RD, Westlake, OH</v>
      </c>
      <c r="E29" t="str">
        <f>VLOOKUP(A29,'[1]Cust Details'!D:L,8,FALSE)</f>
        <v>44145-1909</v>
      </c>
      <c r="F29" t="str">
        <f>VLOOKUP(A29,'[1]Rate Class'!B:D,3,FALSE)</f>
        <v>CE-GSD</v>
      </c>
    </row>
    <row r="30" spans="1:6" x14ac:dyDescent="0.35">
      <c r="A30" t="s">
        <v>339</v>
      </c>
      <c r="B30" t="s">
        <v>338</v>
      </c>
      <c r="C30">
        <f>VLOOKUP(A30,[1]Summary!C:D,2,FALSE)</f>
        <v>0</v>
      </c>
      <c r="D30" t="str">
        <f>VLOOKUP(A30,'[1]Cust Details'!D:L,9,FALSE)</f>
        <v>14001 BROOKPARK RD, Brook Park, OH</v>
      </c>
      <c r="E30" t="str">
        <f>VLOOKUP(A30,'[1]Cust Details'!D:L,8,FALSE)</f>
        <v>44142-1701</v>
      </c>
      <c r="F30" t="str">
        <f>VLOOKUP(A30,'[1]Rate Class'!B:D,3,FALSE)</f>
        <v>CE-GSD</v>
      </c>
    </row>
    <row r="31" spans="1:6" x14ac:dyDescent="0.35">
      <c r="A31" t="s">
        <v>295</v>
      </c>
      <c r="B31" t="s">
        <v>294</v>
      </c>
      <c r="C31">
        <f>VLOOKUP(A31,[1]Summary!C:D,2,FALSE)</f>
        <v>874</v>
      </c>
      <c r="D31" t="str">
        <f>VLOOKUP(A31,'[1]Cust Details'!D:L,9,FALSE)</f>
        <v>16311 BROOKPARK RD, Brook Park, OH</v>
      </c>
      <c r="E31" t="str">
        <f>VLOOKUP(A31,'[1]Cust Details'!D:L,8,FALSE)</f>
        <v>44142-1626</v>
      </c>
      <c r="F31" t="str">
        <f>VLOOKUP(A31,'[1]Rate Class'!B:D,3,FALSE)</f>
        <v>CE-GSD</v>
      </c>
    </row>
    <row r="32" spans="1:6" x14ac:dyDescent="0.35">
      <c r="A32" t="s">
        <v>283</v>
      </c>
      <c r="B32" t="s">
        <v>282</v>
      </c>
      <c r="C32">
        <f>VLOOKUP(A32,[1]Summary!C:D,2,FALSE)</f>
        <v>291563</v>
      </c>
      <c r="D32" t="str">
        <f>VLOOKUP(A32,'[1]Cust Details'!D:L,9,FALSE)</f>
        <v>4041 NORTHFIELD RD, Warrensville Heights, OH</v>
      </c>
      <c r="E32" t="str">
        <f>VLOOKUP(A32,'[1]Cust Details'!D:L,8,FALSE)</f>
        <v>44122-7001</v>
      </c>
      <c r="F32" t="str">
        <f>VLOOKUP(A32,'[1]Rate Class'!B:D,3,FALSE)</f>
        <v>CE-GSD</v>
      </c>
    </row>
    <row r="33" spans="1:6" x14ac:dyDescent="0.35">
      <c r="A33" t="s">
        <v>287</v>
      </c>
      <c r="B33" t="s">
        <v>286</v>
      </c>
      <c r="C33">
        <f>VLOOKUP(A33,[1]Summary!C:D,2,FALSE)</f>
        <v>26107</v>
      </c>
      <c r="D33" t="str">
        <f>VLOOKUP(A33,'[1]Cust Details'!D:L,9,FALSE)</f>
        <v>20906 CHAGRIN BLVD, Highland Hills, OH</v>
      </c>
      <c r="E33" t="str">
        <f>VLOOKUP(A33,'[1]Cust Details'!D:L,8,FALSE)</f>
        <v>44122-5304</v>
      </c>
      <c r="F33" t="str">
        <f>VLOOKUP(A33,'[1]Rate Class'!B:D,3,FALSE)</f>
        <v>CE-GSD</v>
      </c>
    </row>
    <row r="34" spans="1:6" x14ac:dyDescent="0.35">
      <c r="A34" t="s">
        <v>243</v>
      </c>
      <c r="B34" t="s">
        <v>242</v>
      </c>
      <c r="C34">
        <f>VLOOKUP(A34,[1]Summary!C:D,2,FALSE)</f>
        <v>80846</v>
      </c>
      <c r="D34" t="str">
        <f>VLOOKUP(A34,'[1]Cust Details'!D:L,9,FALSE)</f>
        <v>309 CLAGUE RD, Bay Village, OH</v>
      </c>
      <c r="E34" t="str">
        <f>VLOOKUP(A34,'[1]Cust Details'!D:L,8,FALSE)</f>
        <v>44140-2991</v>
      </c>
      <c r="F34" t="str">
        <f>VLOOKUP(A34,'[1]Rate Class'!B:D,3,FALSE)</f>
        <v>CE-GSD</v>
      </c>
    </row>
    <row r="35" spans="1:6" x14ac:dyDescent="0.35">
      <c r="A35" t="s">
        <v>878</v>
      </c>
      <c r="B35" t="s">
        <v>877</v>
      </c>
      <c r="C35">
        <f>VLOOKUP(A35,[1]Summary!C:D,2,FALSE)</f>
        <v>30717</v>
      </c>
      <c r="D35" t="str">
        <f>VLOOKUP(A35,'[1]Cust Details'!D:L,9,FALSE)</f>
        <v>3550 GREEN RD, Highland Hills, OH</v>
      </c>
      <c r="E35" t="str">
        <f>VLOOKUP(A35,'[1]Cust Details'!D:L,8,FALSE)</f>
        <v>44122-5702</v>
      </c>
      <c r="F35" t="str">
        <f>VLOOKUP(A35,'[1]Rate Class'!B:D,3,FALSE)</f>
        <v>CE-GSD</v>
      </c>
    </row>
    <row r="36" spans="1:6" x14ac:dyDescent="0.35">
      <c r="A36" t="s">
        <v>303</v>
      </c>
      <c r="B36" t="s">
        <v>302</v>
      </c>
      <c r="C36">
        <f>VLOOKUP(A36,[1]Summary!C:D,2,FALSE)</f>
        <v>16964</v>
      </c>
      <c r="D36" t="str">
        <f>VLOOKUP(A36,'[1]Cust Details'!D:L,9,FALSE)</f>
        <v>16814 TARKINGTON AVE, Cleveland, OH</v>
      </c>
      <c r="E36" t="str">
        <f>VLOOKUP(A36,'[1]Cust Details'!D:L,8,FALSE)</f>
        <v>44128-3754</v>
      </c>
      <c r="F36" t="str">
        <f>VLOOKUP(A36,'[1]Rate Class'!B:D,3,FALSE)</f>
        <v>CE-GSD</v>
      </c>
    </row>
    <row r="37" spans="1:6" x14ac:dyDescent="0.35">
      <c r="A37" t="s">
        <v>329</v>
      </c>
      <c r="B37" t="s">
        <v>328</v>
      </c>
      <c r="C37">
        <f>VLOOKUP(A37,[1]Summary!C:D,2,FALSE)</f>
        <v>1125</v>
      </c>
      <c r="D37" t="str">
        <f>VLOOKUP(A37,'[1]Cust Details'!D:L,9,FALSE)</f>
        <v>13898 FAIRHILL RD, Shaker Heights, OH</v>
      </c>
      <c r="E37" t="str">
        <f>VLOOKUP(A37,'[1]Cust Details'!D:L,8,FALSE)</f>
        <v>44120-1208</v>
      </c>
      <c r="F37" t="str">
        <f>VLOOKUP(A37,'[1]Rate Class'!B:D,3,FALSE)</f>
        <v>CE-GSD</v>
      </c>
    </row>
    <row r="38" spans="1:6" x14ac:dyDescent="0.35">
      <c r="A38" t="s">
        <v>313</v>
      </c>
      <c r="B38" t="s">
        <v>312</v>
      </c>
      <c r="C38">
        <f>VLOOKUP(A38,[1]Summary!C:D,2,FALSE)</f>
        <v>703</v>
      </c>
      <c r="D38" t="str">
        <f>VLOOKUP(A38,'[1]Cust Details'!D:L,9,FALSE)</f>
        <v>10520 KINSMAN RD, Cleveland, OH</v>
      </c>
      <c r="E38" t="str">
        <f>VLOOKUP(A38,'[1]Cust Details'!D:L,8,FALSE)</f>
        <v>44104-5358</v>
      </c>
      <c r="F38" t="str">
        <f>VLOOKUP(A38,'[1]Rate Class'!B:D,3,FALSE)</f>
        <v>CE-GSD</v>
      </c>
    </row>
    <row r="39" spans="1:6" x14ac:dyDescent="0.35">
      <c r="A39" t="s">
        <v>309</v>
      </c>
      <c r="B39" t="s">
        <v>308</v>
      </c>
      <c r="C39">
        <f>VLOOKUP(A39,[1]Summary!C:D,2,FALSE)</f>
        <v>960</v>
      </c>
      <c r="D39" t="str">
        <f>VLOOKUP(A39,'[1]Cust Details'!D:L,9,FALSE)</f>
        <v>10746 LEUER AVE, CLEVELAND, OH</v>
      </c>
      <c r="E39">
        <f>VLOOKUP(A39,'[1]Cust Details'!D:L,8,FALSE)</f>
        <v>44108</v>
      </c>
      <c r="F39" t="str">
        <f>VLOOKUP(A39,'[1]Rate Class'!B:D,3,FALSE)</f>
        <v>CE-GSD</v>
      </c>
    </row>
    <row r="40" spans="1:6" x14ac:dyDescent="0.35">
      <c r="A40" t="s">
        <v>237</v>
      </c>
      <c r="B40" t="s">
        <v>236</v>
      </c>
      <c r="C40">
        <f>VLOOKUP(A40,[1]Summary!C:D,2,FALSE)</f>
        <v>180289</v>
      </c>
      <c r="D40" t="str">
        <f>VLOOKUP(A40,'[1]Cust Details'!D:L,9,FALSE)</f>
        <v>14554 LORAIN AVE, Cleveland, OH</v>
      </c>
      <c r="E40" t="str">
        <f>VLOOKUP(A40,'[1]Cust Details'!D:L,8,FALSE)</f>
        <v>44111-3155</v>
      </c>
      <c r="F40" t="str">
        <f>VLOOKUP(A40,'[1]Rate Class'!B:D,3,FALSE)</f>
        <v>CE-GSD</v>
      </c>
    </row>
    <row r="41" spans="1:6" x14ac:dyDescent="0.35">
      <c r="A41" t="s">
        <v>247</v>
      </c>
      <c r="B41" t="s">
        <v>246</v>
      </c>
      <c r="C41">
        <f>VLOOKUP(A41,[1]Summary!C:D,2,FALSE)</f>
        <v>718</v>
      </c>
      <c r="D41" t="str">
        <f>VLOOKUP(A41,'[1]Cust Details'!D:L,9,FALSE)</f>
        <v>17902 LORAIN AVE, Cleveland, OH</v>
      </c>
      <c r="E41" t="str">
        <f>VLOOKUP(A41,'[1]Cust Details'!D:L,8,FALSE)</f>
        <v>44111-5602</v>
      </c>
      <c r="F41" t="str">
        <f>VLOOKUP(A41,'[1]Rate Class'!B:D,3,FALSE)</f>
        <v>CE-GSD</v>
      </c>
    </row>
    <row r="42" spans="1:6" x14ac:dyDescent="0.35">
      <c r="A42" t="s">
        <v>335</v>
      </c>
      <c r="B42" t="s">
        <v>334</v>
      </c>
      <c r="C42">
        <f>VLOOKUP(A42,[1]Summary!C:D,2,FALSE)</f>
        <v>9192</v>
      </c>
      <c r="D42" t="str">
        <f>VLOOKUP(A42,'[1]Cust Details'!D:L,9,FALSE)</f>
        <v>E 74TH ST, CLEVELAND, OH</v>
      </c>
      <c r="E42">
        <f>VLOOKUP(A42,'[1]Cust Details'!D:L,8,FALSE)</f>
        <v>44103</v>
      </c>
      <c r="F42" t="str">
        <f>VLOOKUP(A42,'[1]Rate Class'!B:D,3,FALSE)</f>
        <v>CE-GSD</v>
      </c>
    </row>
    <row r="43" spans="1:6" x14ac:dyDescent="0.35">
      <c r="A43" t="s">
        <v>333</v>
      </c>
      <c r="B43" t="s">
        <v>332</v>
      </c>
      <c r="C43">
        <f>VLOOKUP(A43,[1]Summary!C:D,2,FALSE)</f>
        <v>0</v>
      </c>
      <c r="D43" t="str">
        <f>VLOOKUP(A43,'[1]Cust Details'!D:L,9,FALSE)</f>
        <v>E 79TH ST, CLEVELAND, OH</v>
      </c>
      <c r="E43">
        <f>VLOOKUP(A43,'[1]Cust Details'!D:L,8,FALSE)</f>
        <v>44103</v>
      </c>
      <c r="F43" t="str">
        <f>VLOOKUP(A43,'[1]Rate Class'!B:D,3,FALSE)</f>
        <v>CE-GSD</v>
      </c>
    </row>
    <row r="44" spans="1:6" x14ac:dyDescent="0.35">
      <c r="A44" t="s">
        <v>239</v>
      </c>
      <c r="B44" t="s">
        <v>238</v>
      </c>
      <c r="C44">
        <f>VLOOKUP(A44,[1]Summary!C:D,2,FALSE)</f>
        <v>17918</v>
      </c>
      <c r="D44" t="str">
        <f>VLOOKUP(A44,'[1]Cust Details'!D:L,9,FALSE)</f>
        <v>MONTROSE AVE, CLEVELAND, OH</v>
      </c>
      <c r="E44">
        <f>VLOOKUP(A44,'[1]Cust Details'!D:L,8,FALSE)</f>
        <v>44111</v>
      </c>
      <c r="F44" t="str">
        <f>VLOOKUP(A44,'[1]Rate Class'!B:D,3,FALSE)</f>
        <v>CE-GSD</v>
      </c>
    </row>
    <row r="45" spans="1:6" x14ac:dyDescent="0.35">
      <c r="A45" t="s">
        <v>325</v>
      </c>
      <c r="B45" t="s">
        <v>324</v>
      </c>
      <c r="C45">
        <f>VLOOKUP(A45,[1]Summary!C:D,2,FALSE)</f>
        <v>18036</v>
      </c>
      <c r="D45" t="str">
        <f>VLOOKUP(A45,'[1]Cust Details'!D:L,9,FALSE)</f>
        <v>4000 OAKES RD, BRECKSVILLE, OH</v>
      </c>
      <c r="E45">
        <f>VLOOKUP(A45,'[1]Cust Details'!D:L,8,FALSE)</f>
        <v>44141</v>
      </c>
      <c r="F45" t="str">
        <f>VLOOKUP(A45,'[1]Rate Class'!B:D,3,FALSE)</f>
        <v>CE-GSD</v>
      </c>
    </row>
    <row r="46" spans="1:6" x14ac:dyDescent="0.35">
      <c r="A46" t="s">
        <v>253</v>
      </c>
      <c r="B46" t="s">
        <v>252</v>
      </c>
      <c r="C46">
        <f>VLOOKUP(A46,[1]Summary!C:D,2,FALSE)</f>
        <v>111585</v>
      </c>
      <c r="D46" t="str">
        <f>VLOOKUP(A46,'[1]Cust Details'!D:L,9,FALSE)</f>
        <v>4525 ROCKY RIVER DR, Cleveland, OH</v>
      </c>
      <c r="E46" t="str">
        <f>VLOOKUP(A46,'[1]Cust Details'!D:L,8,FALSE)</f>
        <v>44135-3857</v>
      </c>
      <c r="F46" t="str">
        <f>VLOOKUP(A46,'[1]Rate Class'!B:D,3,FALSE)</f>
        <v>CE-GSD</v>
      </c>
    </row>
    <row r="47" spans="1:6" x14ac:dyDescent="0.35">
      <c r="A47" t="s">
        <v>341</v>
      </c>
      <c r="B47" t="s">
        <v>340</v>
      </c>
      <c r="C47">
        <f>VLOOKUP(A47,[1]Summary!C:D,2,FALSE)</f>
        <v>21280</v>
      </c>
      <c r="D47" t="str">
        <f>VLOOKUP(A47,'[1]Cust Details'!D:L,9,FALSE)</f>
        <v>18778 ROYALTON RD W, STRONGSVILLE, OH</v>
      </c>
      <c r="E47">
        <f>VLOOKUP(A47,'[1]Cust Details'!D:L,8,FALSE)</f>
        <v>44136</v>
      </c>
      <c r="F47" t="str">
        <f>VLOOKUP(A47,'[1]Rate Class'!B:D,3,FALSE)</f>
        <v>CE-GSD</v>
      </c>
    </row>
    <row r="48" spans="1:6" x14ac:dyDescent="0.35">
      <c r="A48" t="s">
        <v>269</v>
      </c>
      <c r="B48" t="s">
        <v>268</v>
      </c>
      <c r="C48">
        <f>VLOOKUP(A48,[1]Summary!C:D,2,FALSE)</f>
        <v>1442</v>
      </c>
      <c r="D48" t="str">
        <f>VLOOKUP(A48,'[1]Cust Details'!D:L,9,FALSE)</f>
        <v>19619 MAPLEWOOD AVE, Cleveland, OH</v>
      </c>
      <c r="E48" t="str">
        <f>VLOOKUP(A48,'[1]Cust Details'!D:L,8,FALSE)</f>
        <v>44135-2457</v>
      </c>
      <c r="F48" t="str">
        <f>VLOOKUP(A48,'[1]Rate Class'!B:D,3,FALSE)</f>
        <v>CE-GSD</v>
      </c>
    </row>
    <row r="49" spans="1:6" x14ac:dyDescent="0.35">
      <c r="A49" t="s">
        <v>251</v>
      </c>
      <c r="B49" t="s">
        <v>250</v>
      </c>
      <c r="C49">
        <f>VLOOKUP(A49,[1]Summary!C:D,2,FALSE)</f>
        <v>510080</v>
      </c>
      <c r="D49" t="str">
        <f>VLOOKUP(A49,'[1]Cust Details'!D:L,9,FALSE)</f>
        <v>16750 PURITAS AVE, Cleveland, OH</v>
      </c>
      <c r="E49" t="str">
        <f>VLOOKUP(A49,'[1]Cust Details'!D:L,8,FALSE)</f>
        <v>44135-2596</v>
      </c>
      <c r="F49" t="str">
        <f>VLOOKUP(A49,'[1]Rate Class'!B:D,3,FALSE)</f>
        <v>CE-GSD</v>
      </c>
    </row>
    <row r="50" spans="1:6" x14ac:dyDescent="0.35">
      <c r="A50" t="s">
        <v>305</v>
      </c>
      <c r="B50" t="s">
        <v>304</v>
      </c>
      <c r="C50">
        <f>VLOOKUP(A50,[1]Summary!C:D,2,FALSE)</f>
        <v>0</v>
      </c>
      <c r="D50" t="str">
        <f>VLOOKUP(A50,'[1]Cust Details'!D:L,9,FALSE)</f>
        <v>STEARNS RD, CLEVELAND, OH</v>
      </c>
      <c r="E50">
        <f>VLOOKUP(A50,'[1]Cust Details'!D:L,8,FALSE)</f>
        <v>44106</v>
      </c>
      <c r="F50" t="str">
        <f>VLOOKUP(A50,'[1]Rate Class'!B:D,3,FALSE)</f>
        <v>CE-GSD</v>
      </c>
    </row>
    <row r="51" spans="1:6" x14ac:dyDescent="0.35">
      <c r="A51" t="s">
        <v>319</v>
      </c>
      <c r="B51" t="s">
        <v>318</v>
      </c>
      <c r="C51">
        <f>VLOOKUP(A51,[1]Summary!C:D,2,FALSE)</f>
        <v>1137</v>
      </c>
      <c r="D51" t="str">
        <f>VLOOKUP(A51,'[1]Cust Details'!D:L,9,FALSE)</f>
        <v>E 105TH ST, CLEVELAND, OH</v>
      </c>
      <c r="E51">
        <f>VLOOKUP(A51,'[1]Cust Details'!D:L,8,FALSE)</f>
        <v>44104</v>
      </c>
      <c r="F51" t="str">
        <f>VLOOKUP(A51,'[1]Rate Class'!B:D,3,FALSE)</f>
        <v>CE-GSD</v>
      </c>
    </row>
    <row r="52" spans="1:6" x14ac:dyDescent="0.35">
      <c r="A52" t="s">
        <v>257</v>
      </c>
      <c r="B52" t="s">
        <v>256</v>
      </c>
      <c r="C52">
        <f>VLOOKUP(A52,[1]Summary!C:D,2,FALSE)</f>
        <v>141343</v>
      </c>
      <c r="D52" t="str">
        <f>VLOOKUP(A52,'[1]Cust Details'!D:L,9,FALSE)</f>
        <v>16750 PURITAS AVE, Cleveland, OH</v>
      </c>
      <c r="E52" t="str">
        <f>VLOOKUP(A52,'[1]Cust Details'!D:L,8,FALSE)</f>
        <v>44135-2596</v>
      </c>
      <c r="F52" t="str">
        <f>VLOOKUP(A52,'[1]Rate Class'!B:D,3,FALSE)</f>
        <v>CE-GSD</v>
      </c>
    </row>
    <row r="53" spans="1:6" x14ac:dyDescent="0.35">
      <c r="A53" t="s">
        <v>275</v>
      </c>
      <c r="B53" t="s">
        <v>274</v>
      </c>
      <c r="C53">
        <f>VLOOKUP(A53,[1]Summary!C:D,2,FALSE)</f>
        <v>598320</v>
      </c>
      <c r="D53" t="str">
        <f>VLOOKUP(A53,'[1]Cust Details'!D:L,9,FALSE)</f>
        <v>BROOKPARK RD, CLEVELAND, OH</v>
      </c>
      <c r="E53">
        <f>VLOOKUP(A53,'[1]Cust Details'!D:L,8,FALSE)</f>
        <v>44142</v>
      </c>
      <c r="F53" t="str">
        <f>VLOOKUP(A53,'[1]Rate Class'!B:D,3,FALSE)</f>
        <v>CE-GSD</v>
      </c>
    </row>
    <row r="54" spans="1:6" x14ac:dyDescent="0.35">
      <c r="A54" t="s">
        <v>249</v>
      </c>
      <c r="B54" t="s">
        <v>248</v>
      </c>
      <c r="C54">
        <f>VLOOKUP(A54,[1]Summary!C:D,2,FALSE)</f>
        <v>5567</v>
      </c>
      <c r="D54" t="str">
        <f>VLOOKUP(A54,'[1]Cust Details'!D:L,9,FALSE)</f>
        <v>4302 W 197TH ST, Cleveland, OH</v>
      </c>
      <c r="E54" t="str">
        <f>VLOOKUP(A54,'[1]Cust Details'!D:L,8,FALSE)</f>
        <v>44135-1008</v>
      </c>
      <c r="F54" t="str">
        <f>VLOOKUP(A54,'[1]Rate Class'!B:D,3,FALSE)</f>
        <v>CE-GSD</v>
      </c>
    </row>
    <row r="55" spans="1:6" x14ac:dyDescent="0.35">
      <c r="A55" t="s">
        <v>327</v>
      </c>
      <c r="B55" t="s">
        <v>326</v>
      </c>
      <c r="C55">
        <f>VLOOKUP(A55,[1]Summary!C:D,2,FALSE)</f>
        <v>1685</v>
      </c>
      <c r="D55" t="str">
        <f>VLOOKUP(A55,'[1]Cust Details'!D:L,9,FALSE)</f>
        <v>3140 N PARK BLVD, CLEVELAND HEIGHTS, OH</v>
      </c>
      <c r="E55">
        <f>VLOOKUP(A55,'[1]Cust Details'!D:L,8,FALSE)</f>
        <v>44118</v>
      </c>
      <c r="F55" t="str">
        <f>VLOOKUP(A55,'[1]Rate Class'!B:D,3,FALSE)</f>
        <v>CE-GSD</v>
      </c>
    </row>
    <row r="56" spans="1:6" x14ac:dyDescent="0.35">
      <c r="A56" t="s">
        <v>212</v>
      </c>
      <c r="B56" t="s">
        <v>211</v>
      </c>
      <c r="C56">
        <f>VLOOKUP(A56,[1]Summary!C:D,2,FALSE)</f>
        <v>1161</v>
      </c>
      <c r="D56" t="str">
        <f>VLOOKUP(A56,'[1]Cust Details'!D:L,9,FALSE)</f>
        <v>2710 N PARK BLVD, CLEVELAND HEIGHTS, OH</v>
      </c>
      <c r="E56">
        <f>VLOOKUP(A56,'[1]Cust Details'!D:L,8,FALSE)</f>
        <v>44118</v>
      </c>
      <c r="F56" t="str">
        <f>VLOOKUP(A56,'[1]Rate Class'!B:D,3,FALSE)</f>
        <v>CE-GSD</v>
      </c>
    </row>
    <row r="57" spans="1:6" x14ac:dyDescent="0.35">
      <c r="A57" t="s">
        <v>273</v>
      </c>
      <c r="B57" t="s">
        <v>272</v>
      </c>
      <c r="C57">
        <f>VLOOKUP(A57,[1]Summary!C:D,2,FALSE)</f>
        <v>1712</v>
      </c>
      <c r="D57" t="str">
        <f>VLOOKUP(A57,'[1]Cust Details'!D:L,9,FALSE)</f>
        <v>699 S BELVOIR BLVD, South Euclid, OH</v>
      </c>
      <c r="E57" t="str">
        <f>VLOOKUP(A57,'[1]Cust Details'!D:L,8,FALSE)</f>
        <v>44121-2810</v>
      </c>
      <c r="F57" t="str">
        <f>VLOOKUP(A57,'[1]Rate Class'!B:D,3,FALSE)</f>
        <v>CE-GSD</v>
      </c>
    </row>
    <row r="58" spans="1:6" x14ac:dyDescent="0.35">
      <c r="A58" t="s">
        <v>291</v>
      </c>
      <c r="B58" t="s">
        <v>290</v>
      </c>
      <c r="C58">
        <f>VLOOKUP(A58,[1]Summary!C:D,2,FALSE)</f>
        <v>72833</v>
      </c>
      <c r="D58" t="str">
        <f>VLOOKUP(A58,'[1]Cust Details'!D:L,9,FALSE)</f>
        <v>25100 CHAGRIN BLVD, BEACHWOOD, OH</v>
      </c>
      <c r="E58">
        <f>VLOOKUP(A58,'[1]Cust Details'!D:L,8,FALSE)</f>
        <v>44122</v>
      </c>
      <c r="F58" t="str">
        <f>VLOOKUP(A58,'[1]Rate Class'!B:D,3,FALSE)</f>
        <v>CE-GSD</v>
      </c>
    </row>
    <row r="59" spans="1:6" x14ac:dyDescent="0.35">
      <c r="A59" t="s">
        <v>293</v>
      </c>
      <c r="B59" t="s">
        <v>292</v>
      </c>
      <c r="C59">
        <f>VLOOKUP(A59,[1]Summary!C:D,2,FALSE)</f>
        <v>9872</v>
      </c>
      <c r="D59" t="str">
        <f>VLOOKUP(A59,'[1]Cust Details'!D:L,9,FALSE)</f>
        <v>22100 CHAGRIN BLVD, BEACHWOOD, OH</v>
      </c>
      <c r="E59">
        <f>VLOOKUP(A59,'[1]Cust Details'!D:L,8,FALSE)</f>
        <v>44122</v>
      </c>
      <c r="F59" t="str">
        <f>VLOOKUP(A59,'[1]Rate Class'!B:D,3,FALSE)</f>
        <v>CE-GSD</v>
      </c>
    </row>
    <row r="60" spans="1:6" x14ac:dyDescent="0.35">
      <c r="A60" t="s">
        <v>289</v>
      </c>
      <c r="B60" t="s">
        <v>288</v>
      </c>
      <c r="C60">
        <f>VLOOKUP(A60,[1]Summary!C:D,2,FALSE)</f>
        <v>0</v>
      </c>
      <c r="D60" t="str">
        <f>VLOOKUP(A60,'[1]Cust Details'!D:L,9,FALSE)</f>
        <v>1397 S BELVOIR BLVD, South Euclid, OH</v>
      </c>
      <c r="E60" t="str">
        <f>VLOOKUP(A60,'[1]Cust Details'!D:L,8,FALSE)</f>
        <v>44121-2953</v>
      </c>
      <c r="F60" t="str">
        <f>VLOOKUP(A60,'[1]Rate Class'!B:D,3,FALSE)</f>
        <v>CE-GSD</v>
      </c>
    </row>
    <row r="61" spans="1:6" x14ac:dyDescent="0.35">
      <c r="A61" t="s">
        <v>231</v>
      </c>
      <c r="B61" t="s">
        <v>230</v>
      </c>
      <c r="C61">
        <f>VLOOKUP(A61,[1]Summary!C:D,2,FALSE)</f>
        <v>0</v>
      </c>
      <c r="D61" t="str">
        <f>VLOOKUP(A61,'[1]Cust Details'!D:L,9,FALSE)</f>
        <v>1653 S BELVOIR BLVD, South Euclid, OH</v>
      </c>
      <c r="E61" t="str">
        <f>VLOOKUP(A61,'[1]Cust Details'!D:L,8,FALSE)</f>
        <v>44121-3772</v>
      </c>
      <c r="F61" t="str">
        <f>VLOOKUP(A61,'[1]Rate Class'!B:D,3,FALSE)</f>
        <v>CE-GSD</v>
      </c>
    </row>
    <row r="62" spans="1:6" x14ac:dyDescent="0.35">
      <c r="A62" t="s">
        <v>233</v>
      </c>
      <c r="B62" t="s">
        <v>232</v>
      </c>
      <c r="C62">
        <f>VLOOKUP(A62,[1]Summary!C:D,2,FALSE)</f>
        <v>0</v>
      </c>
      <c r="D62" t="str">
        <f>VLOOKUP(A62,'[1]Cust Details'!D:L,9,FALSE)</f>
        <v>1809 S BELVOIR BLVD, South Euclid, OH</v>
      </c>
      <c r="E62" t="str">
        <f>VLOOKUP(A62,'[1]Cust Details'!D:L,8,FALSE)</f>
        <v>44121-3746</v>
      </c>
      <c r="F62" t="str">
        <f>VLOOKUP(A62,'[1]Rate Class'!B:D,3,FALSE)</f>
        <v>CE-GSD</v>
      </c>
    </row>
    <row r="63" spans="1:6" x14ac:dyDescent="0.35">
      <c r="A63" t="s">
        <v>220</v>
      </c>
      <c r="B63" t="s">
        <v>219</v>
      </c>
      <c r="C63">
        <f>VLOOKUP(A63,[1]Summary!C:D,2,FALSE)</f>
        <v>0</v>
      </c>
      <c r="D63" t="str">
        <f>VLOOKUP(A63,'[1]Cust Details'!D:L,9,FALSE)</f>
        <v>2051 S BELVOIR BLVD, South Euclid, OH</v>
      </c>
      <c r="E63" t="str">
        <f>VLOOKUP(A63,'[1]Cust Details'!D:L,8,FALSE)</f>
        <v>44121-1201</v>
      </c>
      <c r="F63" t="str">
        <f>VLOOKUP(A63,'[1]Rate Class'!B:D,3,FALSE)</f>
        <v>CE-GSD</v>
      </c>
    </row>
    <row r="64" spans="1:6" x14ac:dyDescent="0.35">
      <c r="A64" t="s">
        <v>297</v>
      </c>
      <c r="B64" t="s">
        <v>296</v>
      </c>
      <c r="C64">
        <f>VLOOKUP(A64,[1]Summary!C:D,2,FALSE)</f>
        <v>131600</v>
      </c>
      <c r="D64" t="str">
        <f>VLOOKUP(A64,'[1]Cust Details'!D:L,9,FALSE)</f>
        <v>W HANGER RD, CLEVELAND, OH</v>
      </c>
      <c r="E64">
        <f>VLOOKUP(A64,'[1]Cust Details'!D:L,8,FALSE)</f>
        <v>44135</v>
      </c>
      <c r="F64" t="str">
        <f>VLOOKUP(A64,'[1]Rate Class'!B:D,3,FALSE)</f>
        <v>CE-GSD</v>
      </c>
    </row>
    <row r="65" spans="1:6" x14ac:dyDescent="0.35">
      <c r="A65" t="s">
        <v>265</v>
      </c>
      <c r="B65" t="s">
        <v>264</v>
      </c>
      <c r="C65">
        <f>VLOOKUP(A65,[1]Summary!C:D,2,FALSE)</f>
        <v>214347</v>
      </c>
      <c r="D65" t="str">
        <f>VLOOKUP(A65,'[1]Cust Details'!D:L,9,FALSE)</f>
        <v>4960 GRAYTON RD, Cleveland, OH</v>
      </c>
      <c r="E65" t="str">
        <f>VLOOKUP(A65,'[1]Cust Details'!D:L,8,FALSE)</f>
        <v>44135-2377</v>
      </c>
      <c r="F65" t="str">
        <f>VLOOKUP(A65,'[1]Rate Class'!B:D,3,FALSE)</f>
        <v>CE-GSD</v>
      </c>
    </row>
    <row r="66" spans="1:6" x14ac:dyDescent="0.35">
      <c r="A66" t="s">
        <v>241</v>
      </c>
      <c r="B66" t="s">
        <v>240</v>
      </c>
      <c r="C66">
        <f>VLOOKUP(A66,[1]Summary!C:D,2,FALSE)</f>
        <v>750</v>
      </c>
      <c r="D66" t="str">
        <f>VLOOKUP(A66,'[1]Cust Details'!D:L,9,FALSE)</f>
        <v>5835 HARPER RD, Solon, OH</v>
      </c>
      <c r="E66" t="str">
        <f>VLOOKUP(A66,'[1]Cust Details'!D:L,8,FALSE)</f>
        <v>44139-1832</v>
      </c>
      <c r="F66" t="str">
        <f>VLOOKUP(A66,'[1]Rate Class'!B:D,3,FALSE)</f>
        <v>CE-GSD</v>
      </c>
    </row>
    <row r="67" spans="1:6" x14ac:dyDescent="0.35">
      <c r="A67" t="s">
        <v>285</v>
      </c>
      <c r="B67" t="s">
        <v>284</v>
      </c>
      <c r="C67">
        <f>VLOOKUP(A67,[1]Summary!C:D,2,FALSE)</f>
        <v>18240</v>
      </c>
      <c r="D67" t="str">
        <f>VLOOKUP(A67,'[1]Cust Details'!D:L,9,FALSE)</f>
        <v>4324 GREEN RD, Highland Hills, OH</v>
      </c>
      <c r="E67" t="str">
        <f>VLOOKUP(A67,'[1]Cust Details'!D:L,8,FALSE)</f>
        <v>44128-4824</v>
      </c>
      <c r="F67" t="str">
        <f>VLOOKUP(A67,'[1]Rate Class'!B:D,3,FALSE)</f>
        <v>CE-GSD</v>
      </c>
    </row>
    <row r="68" spans="1:6" x14ac:dyDescent="0.35">
      <c r="A68" t="s">
        <v>267</v>
      </c>
      <c r="B68" t="s">
        <v>266</v>
      </c>
      <c r="C68">
        <f>VLOOKUP(A68,[1]Summary!C:D,2,FALSE)</f>
        <v>17737</v>
      </c>
      <c r="D68" t="str">
        <f>VLOOKUP(A68,'[1]Cust Details'!D:L,9,FALSE)</f>
        <v>4852 ROCKY RIVER DR, Cleveland, OH</v>
      </c>
      <c r="E68">
        <f>VLOOKUP(A68,'[1]Cust Details'!D:L,8,FALSE)</f>
        <v>44135</v>
      </c>
      <c r="F68" t="str">
        <f>VLOOKUP(A68,'[1]Rate Class'!B:D,3,FALSE)</f>
        <v>CE-GSD</v>
      </c>
    </row>
    <row r="69" spans="1:6" x14ac:dyDescent="0.35">
      <c r="A69" t="s">
        <v>255</v>
      </c>
      <c r="B69" t="s">
        <v>254</v>
      </c>
      <c r="C69">
        <f>VLOOKUP(A69,[1]Summary!C:D,2,FALSE)</f>
        <v>124560</v>
      </c>
      <c r="D69" t="str">
        <f>VLOOKUP(A69,'[1]Cust Details'!D:L,9,FALSE)</f>
        <v>15639 LORAIN AVE, Cleveland, OH</v>
      </c>
      <c r="E69" t="str">
        <f>VLOOKUP(A69,'[1]Cust Details'!D:L,8,FALSE)</f>
        <v>44111-5541</v>
      </c>
      <c r="F69" t="str">
        <f>VLOOKUP(A69,'[1]Rate Class'!B:D,3,FALSE)</f>
        <v>CE-GSD</v>
      </c>
    </row>
    <row r="70" spans="1:6" x14ac:dyDescent="0.35">
      <c r="A70" t="s">
        <v>279</v>
      </c>
      <c r="B70" t="s">
        <v>278</v>
      </c>
      <c r="C70">
        <f>VLOOKUP(A70,[1]Summary!C:D,2,FALSE)</f>
        <v>2791</v>
      </c>
      <c r="D70" t="str">
        <f>VLOOKUP(A70,'[1]Cust Details'!D:L,9,FALSE)</f>
        <v>00000 W HANGER RD, CLEVELAND, OH</v>
      </c>
      <c r="E70">
        <f>VLOOKUP(A70,'[1]Cust Details'!D:L,8,FALSE)</f>
        <v>44135</v>
      </c>
      <c r="F70" t="str">
        <f>VLOOKUP(A70,'[1]Rate Class'!B:D,3,FALSE)</f>
        <v>CE-GSD</v>
      </c>
    </row>
    <row r="71" spans="1:6" x14ac:dyDescent="0.35">
      <c r="A71" t="s">
        <v>281</v>
      </c>
      <c r="B71" t="s">
        <v>280</v>
      </c>
      <c r="C71">
        <f>VLOOKUP(A71,[1]Summary!C:D,2,FALSE)</f>
        <v>8862</v>
      </c>
      <c r="D71" t="str">
        <f>VLOOKUP(A71,'[1]Cust Details'!D:L,9,FALSE)</f>
        <v>18014 CLEVELAND BUSINESS PARK, CLEVELAND, OH</v>
      </c>
      <c r="E71">
        <f>VLOOKUP(A71,'[1]Cust Details'!D:L,8,FALSE)</f>
        <v>44135</v>
      </c>
      <c r="F71" t="str">
        <f>VLOOKUP(A71,'[1]Rate Class'!B:D,3,FALSE)</f>
        <v>CE-GSD</v>
      </c>
    </row>
    <row r="72" spans="1:6" x14ac:dyDescent="0.35">
      <c r="A72" t="s">
        <v>235</v>
      </c>
      <c r="B72" t="s">
        <v>234</v>
      </c>
      <c r="C72">
        <f>VLOOKUP(A72,[1]Summary!C:D,2,FALSE)</f>
        <v>2847</v>
      </c>
      <c r="D72" t="str">
        <f>VLOOKUP(A72,'[1]Cust Details'!D:L,9,FALSE)</f>
        <v>18029 PARKMOUNT AVE, Cleveland, OH</v>
      </c>
      <c r="E72" t="str">
        <f>VLOOKUP(A72,'[1]Cust Details'!D:L,8,FALSE)</f>
        <v>44135-4127</v>
      </c>
      <c r="F72" t="str">
        <f>VLOOKUP(A72,'[1]Rate Class'!B:D,3,FALSE)</f>
        <v>CE-GSD</v>
      </c>
    </row>
    <row r="73" spans="1:6" x14ac:dyDescent="0.35">
      <c r="A73" t="s">
        <v>245</v>
      </c>
      <c r="B73" t="s">
        <v>244</v>
      </c>
      <c r="C73">
        <f>VLOOKUP(A73,[1]Summary!C:D,2,FALSE)</f>
        <v>23</v>
      </c>
      <c r="D73" t="str">
        <f>VLOOKUP(A73,'[1]Cust Details'!D:L,9,FALSE)</f>
        <v>MONTROSE AVE, CLEVELAND, OH</v>
      </c>
      <c r="E73">
        <f>VLOOKUP(A73,'[1]Cust Details'!D:L,8,FALSE)</f>
        <v>44111</v>
      </c>
      <c r="F73" t="str">
        <f>VLOOKUP(A73,'[1]Rate Class'!B:D,3,FALSE)</f>
        <v>CE-GSD</v>
      </c>
    </row>
    <row r="74" spans="1:6" x14ac:dyDescent="0.35">
      <c r="A74" t="s">
        <v>678</v>
      </c>
      <c r="B74" t="s">
        <v>677</v>
      </c>
      <c r="C74">
        <f>VLOOKUP(A74,[1]Summary!C:D,2,FALSE)</f>
        <v>383</v>
      </c>
      <c r="D74" t="str">
        <f>VLOOKUP(A74,'[1]Cust Details'!D:L,9,FALSE)</f>
        <v>12002 MAYFIELD RD, Cleveland, OH</v>
      </c>
      <c r="E74" t="str">
        <f>VLOOKUP(A74,'[1]Cust Details'!D:L,8,FALSE)</f>
        <v>44106-1922</v>
      </c>
      <c r="F74" t="str">
        <f>VLOOKUP(A74,'[1]Rate Class'!B:D,3,FALSE)</f>
        <v>CE-GSD</v>
      </c>
    </row>
    <row r="75" spans="1:6" x14ac:dyDescent="0.35">
      <c r="A75" t="s">
        <v>660</v>
      </c>
      <c r="B75" t="s">
        <v>659</v>
      </c>
      <c r="C75">
        <f>VLOOKUP(A75,[1]Summary!C:D,2,FALSE)</f>
        <v>564</v>
      </c>
      <c r="D75" t="str">
        <f>VLOOKUP(A75,'[1]Cust Details'!D:L,9,FALSE)</f>
        <v>22100 CHAGRIN BLVD, HIGHLAND HILLS, OH</v>
      </c>
      <c r="E75">
        <f>VLOOKUP(A75,'[1]Cust Details'!D:L,8,FALSE)</f>
        <v>44122</v>
      </c>
      <c r="F75" t="str">
        <f>VLOOKUP(A75,'[1]Rate Class'!B:D,3,FALSE)</f>
        <v>CE-GSD</v>
      </c>
    </row>
    <row r="76" spans="1:6" x14ac:dyDescent="0.35">
      <c r="A76" t="s">
        <v>858</v>
      </c>
      <c r="B76" t="s">
        <v>857</v>
      </c>
      <c r="C76">
        <f>VLOOKUP(A76,[1]Summary!C:D,2,FALSE)</f>
        <v>88963</v>
      </c>
      <c r="D76" t="str">
        <f>VLOOKUP(A76,'[1]Cust Details'!D:L,9,FALSE)</f>
        <v>4930 DOVER CENTER RD, North Olmsted, OH</v>
      </c>
      <c r="E76" t="str">
        <f>VLOOKUP(A76,'[1]Cust Details'!D:L,8,FALSE)</f>
        <v>44070-3103</v>
      </c>
      <c r="F76" t="str">
        <f>VLOOKUP(A76,'[1]Rate Class'!B:D,3,FALSE)</f>
        <v>CE-GSD</v>
      </c>
    </row>
    <row r="77" spans="1:6" x14ac:dyDescent="0.35">
      <c r="A77" t="s">
        <v>880</v>
      </c>
      <c r="B77" t="s">
        <v>879</v>
      </c>
      <c r="C77">
        <f>VLOOKUP(A77,[1]Summary!C:D,2,FALSE)</f>
        <v>2047</v>
      </c>
      <c r="D77" t="str">
        <f>VLOOKUP(A77,'[1]Cust Details'!D:L,9,FALSE)</f>
        <v>18235 BROOKPARK RD, CLEVELAND, OH</v>
      </c>
      <c r="E77">
        <f>VLOOKUP(A77,'[1]Cust Details'!D:L,8,FALSE)</f>
        <v>44135</v>
      </c>
      <c r="F77" t="str">
        <f>VLOOKUP(A77,'[1]Rate Class'!B:D,3,FALSE)</f>
        <v>CE-GSD</v>
      </c>
    </row>
    <row r="78" spans="1:6" x14ac:dyDescent="0.35">
      <c r="A78" t="s">
        <v>882</v>
      </c>
      <c r="B78" t="s">
        <v>881</v>
      </c>
      <c r="C78">
        <f>VLOOKUP(A78,[1]Summary!C:D,2,FALSE)</f>
        <v>186481</v>
      </c>
      <c r="D78" t="str">
        <f>VLOOKUP(A78,'[1]Cust Details'!D:L,9,FALSE)</f>
        <v>21400 CHAGRIN BLVD, Cleveland, OH</v>
      </c>
      <c r="E78" t="str">
        <f>VLOOKUP(A78,'[1]Cust Details'!D:L,8,FALSE)</f>
        <v>44122-5308</v>
      </c>
      <c r="F78" t="str">
        <f>VLOOKUP(A78,'[1]Rate Class'!B:D,3,FALSE)</f>
        <v>CE-GSD</v>
      </c>
    </row>
    <row r="79" spans="1:6" x14ac:dyDescent="0.35">
      <c r="A79" t="s">
        <v>854</v>
      </c>
      <c r="B79" t="s">
        <v>853</v>
      </c>
      <c r="C79">
        <f>VLOOKUP(A79,[1]Summary!C:D,2,FALSE)</f>
        <v>95</v>
      </c>
      <c r="D79" t="str">
        <f>VLOOKUP(A79,'[1]Cust Details'!D:L,9,FALSE)</f>
        <v>8550 UNION AVE, CLEVELAND, OH</v>
      </c>
      <c r="E79">
        <f>VLOOKUP(A79,'[1]Cust Details'!D:L,8,FALSE)</f>
        <v>44105</v>
      </c>
      <c r="F79" t="str">
        <f>VLOOKUP(A79,'[1]Rate Class'!B:D,3,FALSE)</f>
        <v>CE-GSD</v>
      </c>
    </row>
    <row r="80" spans="1:6" x14ac:dyDescent="0.35">
      <c r="A80" t="s">
        <v>856</v>
      </c>
      <c r="B80" t="s">
        <v>855</v>
      </c>
      <c r="C80">
        <f>VLOOKUP(A80,[1]Summary!C:D,2,FALSE)</f>
        <v>64.240000000000009</v>
      </c>
      <c r="D80" t="str">
        <f>VLOOKUP(A80,'[1]Cust Details'!D:L,9,FALSE)</f>
        <v>5946 COLUMBIA RD, North Olmsted, OH</v>
      </c>
      <c r="E80" t="str">
        <f>VLOOKUP(A80,'[1]Cust Details'!D:L,8,FALSE)</f>
        <v>44070-4613</v>
      </c>
      <c r="F80" t="str">
        <f>VLOOKUP(A80,'[1]Rate Class'!B:D,3,FALSE)</f>
        <v>CE-GSD</v>
      </c>
    </row>
    <row r="81" spans="1:6" x14ac:dyDescent="0.35">
      <c r="A81" t="s">
        <v>852</v>
      </c>
      <c r="B81" t="s">
        <v>851</v>
      </c>
      <c r="C81">
        <f>VLOOKUP(A81,[1]Summary!C:D,2,FALSE)</f>
        <v>75.920000000000016</v>
      </c>
      <c r="D81" t="str">
        <f>VLOOKUP(A81,'[1]Cust Details'!D:L,9,FALSE)</f>
        <v>9371 USHER RD, Olmsted Twp, OH</v>
      </c>
      <c r="E81" t="str">
        <f>VLOOKUP(A81,'[1]Cust Details'!D:L,8,FALSE)</f>
        <v>44138-2507</v>
      </c>
      <c r="F81" t="str">
        <f>VLOOKUP(A81,'[1]Rate Class'!B:D,3,FALSE)</f>
        <v>CE-GSD</v>
      </c>
    </row>
    <row r="82" spans="1:6" x14ac:dyDescent="0.35">
      <c r="A82" t="s">
        <v>860</v>
      </c>
      <c r="B82" t="s">
        <v>859</v>
      </c>
      <c r="C82">
        <f>VLOOKUP(A82,[1]Summary!C:D,2,FALSE)</f>
        <v>70.080000000000013</v>
      </c>
      <c r="D82" t="str">
        <f>VLOOKUP(A82,'[1]Cust Details'!D:L,9,FALSE)</f>
        <v>502 JEANNETTE DR, Richmond Heights, OH</v>
      </c>
      <c r="E82" t="str">
        <f>VLOOKUP(A82,'[1]Cust Details'!D:L,8,FALSE)</f>
        <v>44143-2626</v>
      </c>
      <c r="F82" t="str">
        <f>VLOOKUP(A82,'[1]Rate Class'!B:D,3,FALSE)</f>
        <v>CE-GSD</v>
      </c>
    </row>
    <row r="83" spans="1:6" x14ac:dyDescent="0.35">
      <c r="A83" t="s">
        <v>862</v>
      </c>
      <c r="B83" t="s">
        <v>861</v>
      </c>
      <c r="C83">
        <f>VLOOKUP(A83,[1]Summary!C:D,2,FALSE)</f>
        <v>72</v>
      </c>
      <c r="D83" t="str">
        <f>VLOOKUP(A83,'[1]Cust Details'!D:L,9,FALSE)</f>
        <v>1596 WOOD RD, Cleveland Heights, OH</v>
      </c>
      <c r="E83" t="str">
        <f>VLOOKUP(A83,'[1]Cust Details'!D:L,8,FALSE)</f>
        <v>44121-1758</v>
      </c>
      <c r="F83" t="str">
        <f>VLOOKUP(A83,'[1]Rate Class'!B:D,3,FALSE)</f>
        <v>CE-GSD</v>
      </c>
    </row>
    <row r="84" spans="1:6" x14ac:dyDescent="0.35">
      <c r="A84" t="s">
        <v>868</v>
      </c>
      <c r="B84" t="s">
        <v>867</v>
      </c>
      <c r="C84">
        <f>VLOOKUP(A84,[1]Summary!C:D,2,FALSE)</f>
        <v>66</v>
      </c>
      <c r="D84" t="str">
        <f>VLOOKUP(A84,'[1]Cust Details'!D:L,9,FALSE)</f>
        <v>12757 CEDAR RD, Cleveland Heights, OH</v>
      </c>
      <c r="E84" t="str">
        <f>VLOOKUP(A84,'[1]Cust Details'!D:L,8,FALSE)</f>
        <v>44106-3359</v>
      </c>
      <c r="F84" t="str">
        <f>VLOOKUP(A84,'[1]Rate Class'!B:D,3,FALSE)</f>
        <v>CE-GSD</v>
      </c>
    </row>
    <row r="85" spans="1:6" x14ac:dyDescent="0.35">
      <c r="A85" t="s">
        <v>886</v>
      </c>
      <c r="B85" t="s">
        <v>885</v>
      </c>
      <c r="C85">
        <f>VLOOKUP(A85,[1]Summary!C:D,2,FALSE)</f>
        <v>3386</v>
      </c>
      <c r="D85" t="str">
        <f>VLOOKUP(A85,'[1]Cust Details'!D:L,9,FALSE)</f>
        <v>2480 E 55TH ST, Cleveland, OH</v>
      </c>
      <c r="E85" t="str">
        <f>VLOOKUP(A85,'[1]Cust Details'!D:L,8,FALSE)</f>
        <v>44104-1406</v>
      </c>
      <c r="F85" t="str">
        <f>VLOOKUP(A85,'[1]Rate Class'!B:D,3,FALSE)</f>
        <v>CE-GSD</v>
      </c>
    </row>
    <row r="86" spans="1:6" x14ac:dyDescent="0.35">
      <c r="A86" t="s">
        <v>122</v>
      </c>
      <c r="B86" t="s">
        <v>121</v>
      </c>
      <c r="C86">
        <f>VLOOKUP(A86,[1]Summary!C:D,2,FALSE)</f>
        <v>77580</v>
      </c>
      <c r="D86" t="str">
        <f>VLOOKUP(A86,'[1]Cust Details'!D:L,9,FALSE)</f>
        <v>12631 BELLAIRE RD, Cleveland, OH</v>
      </c>
      <c r="E86" t="str">
        <f>VLOOKUP(A86,'[1]Cust Details'!D:L,8,FALSE)</f>
        <v>44135-4819</v>
      </c>
      <c r="F86" t="str">
        <f>VLOOKUP(A86,'[1]Rate Class'!B:D,3,FALSE)</f>
        <v>CE-GSD</v>
      </c>
    </row>
    <row r="87" spans="1:6" x14ac:dyDescent="0.35">
      <c r="A87" t="s">
        <v>177</v>
      </c>
      <c r="B87" t="s">
        <v>176</v>
      </c>
      <c r="C87">
        <f>VLOOKUP(A87,[1]Summary!C:D,2,FALSE)</f>
        <v>7161</v>
      </c>
      <c r="D87" t="str">
        <f>VLOOKUP(A87,'[1]Cust Details'!D:L,9,FALSE)</f>
        <v>4235 BRADLEY RD, Cleveland, OH</v>
      </c>
      <c r="E87" t="str">
        <f>VLOOKUP(A87,'[1]Cust Details'!D:L,8,FALSE)</f>
        <v>44109-3777</v>
      </c>
      <c r="F87" t="str">
        <f>VLOOKUP(A87,'[1]Rate Class'!B:D,3,FALSE)</f>
        <v>CE-GSD</v>
      </c>
    </row>
    <row r="88" spans="1:6" x14ac:dyDescent="0.35">
      <c r="A88" t="s">
        <v>179</v>
      </c>
      <c r="B88" t="s">
        <v>178</v>
      </c>
      <c r="C88">
        <f>VLOOKUP(A88,[1]Summary!C:D,2,FALSE)</f>
        <v>32277</v>
      </c>
      <c r="D88" t="str">
        <f>VLOOKUP(A88,'[1]Cust Details'!D:L,9,FALSE)</f>
        <v>4300 BRADLEY RD, Cleveland, OH</v>
      </c>
      <c r="E88" t="str">
        <f>VLOOKUP(A88,'[1]Cust Details'!D:L,8,FALSE)</f>
        <v>44109-3774</v>
      </c>
      <c r="F88" t="str">
        <f>VLOOKUP(A88,'[1]Rate Class'!B:D,3,FALSE)</f>
        <v>CE-GSD</v>
      </c>
    </row>
    <row r="89" spans="1:6" x14ac:dyDescent="0.35">
      <c r="A89" t="s">
        <v>181</v>
      </c>
      <c r="B89" t="s">
        <v>180</v>
      </c>
      <c r="C89">
        <f>VLOOKUP(A89,[1]Summary!C:D,2,FALSE)</f>
        <v>56628</v>
      </c>
      <c r="D89" t="str">
        <f>VLOOKUP(A89,'[1]Cust Details'!D:L,9,FALSE)</f>
        <v>4300 BRADLEY RD, Cleveland, OH</v>
      </c>
      <c r="E89" t="str">
        <f>VLOOKUP(A89,'[1]Cust Details'!D:L,8,FALSE)</f>
        <v>44109-3774</v>
      </c>
      <c r="F89" t="str">
        <f>VLOOKUP(A89,'[1]Rate Class'!B:D,3,FALSE)</f>
        <v>CE-GSD</v>
      </c>
    </row>
    <row r="90" spans="1:6" x14ac:dyDescent="0.35">
      <c r="A90" t="s">
        <v>175</v>
      </c>
      <c r="B90" t="s">
        <v>174</v>
      </c>
      <c r="C90">
        <f>VLOOKUP(A90,[1]Summary!C:D,2,FALSE)</f>
        <v>1599</v>
      </c>
      <c r="D90" t="str">
        <f>VLOOKUP(A90,'[1]Cust Details'!D:L,9,FALSE)</f>
        <v>11601 LAKE AVE, Cleveland, OH</v>
      </c>
      <c r="E90" t="str">
        <f>VLOOKUP(A90,'[1]Cust Details'!D:L,8,FALSE)</f>
        <v>44102-6109</v>
      </c>
      <c r="F90" t="str">
        <f>VLOOKUP(A90,'[1]Rate Class'!B:D,3,FALSE)</f>
        <v>CE-GSD</v>
      </c>
    </row>
    <row r="91" spans="1:6" x14ac:dyDescent="0.35">
      <c r="A91" t="s">
        <v>85</v>
      </c>
      <c r="B91" t="s">
        <v>84</v>
      </c>
      <c r="C91">
        <f>VLOOKUP(A91,[1]Summary!C:D,2,FALSE)</f>
        <v>221</v>
      </c>
      <c r="D91" t="str">
        <f>VLOOKUP(A91,'[1]Cust Details'!D:L,9,FALSE)</f>
        <v>1701 LAKESIDE AVE, Cleveland, OH</v>
      </c>
      <c r="E91" t="str">
        <f>VLOOKUP(A91,'[1]Cust Details'!D:L,8,FALSE)</f>
        <v>44114-1118</v>
      </c>
      <c r="F91" t="str">
        <f>VLOOKUP(A91,'[1]Rate Class'!B:D,3,FALSE)</f>
        <v>CE-GSD</v>
      </c>
    </row>
    <row r="92" spans="1:6" x14ac:dyDescent="0.35">
      <c r="A92" t="s">
        <v>173</v>
      </c>
      <c r="B92" t="s">
        <v>172</v>
      </c>
      <c r="C92">
        <f>VLOOKUP(A92,[1]Summary!C:D,2,FALSE)</f>
        <v>0</v>
      </c>
      <c r="D92" t="str">
        <f>VLOOKUP(A92,'[1]Cust Details'!D:L,9,FALSE)</f>
        <v>10925 LAKE AVE, Cleveland, OH</v>
      </c>
      <c r="E92" t="str">
        <f>VLOOKUP(A92,'[1]Cust Details'!D:L,8,FALSE)</f>
        <v>44102-6321</v>
      </c>
      <c r="F92" t="str">
        <f>VLOOKUP(A92,'[1]Rate Class'!B:D,3,FALSE)</f>
        <v>CE-GSD</v>
      </c>
    </row>
    <row r="93" spans="1:6" x14ac:dyDescent="0.35">
      <c r="A93" t="s">
        <v>135</v>
      </c>
      <c r="B93" t="s">
        <v>134</v>
      </c>
      <c r="C93">
        <f>VLOOKUP(A93,[1]Summary!C:D,2,FALSE)</f>
        <v>96000</v>
      </c>
      <c r="D93" t="str">
        <f>VLOOKUP(A93,'[1]Cust Details'!D:L,9,FALSE)</f>
        <v>1210 RIVER RD, Cleveland, OH</v>
      </c>
      <c r="E93" t="str">
        <f>VLOOKUP(A93,'[1]Cust Details'!D:L,8,FALSE)</f>
        <v>44113-1119</v>
      </c>
      <c r="F93" t="str">
        <f>VLOOKUP(A93,'[1]Rate Class'!B:D,3,FALSE)</f>
        <v>CE-GSD</v>
      </c>
    </row>
    <row r="94" spans="1:6" x14ac:dyDescent="0.35">
      <c r="A94" t="s">
        <v>171</v>
      </c>
      <c r="B94" t="s">
        <v>170</v>
      </c>
      <c r="C94">
        <f>VLOOKUP(A94,[1]Summary!C:D,2,FALSE)</f>
        <v>22560</v>
      </c>
      <c r="D94" t="str">
        <f>VLOOKUP(A94,'[1]Cust Details'!D:L,9,FALSE)</f>
        <v>11205 EDGEWATER DR, Cleveland, OH</v>
      </c>
      <c r="E94" t="str">
        <f>VLOOKUP(A94,'[1]Cust Details'!D:L,8,FALSE)</f>
        <v>44102-6140</v>
      </c>
      <c r="F94" t="str">
        <f>VLOOKUP(A94,'[1]Rate Class'!B:D,3,FALSE)</f>
        <v>CE-GSD</v>
      </c>
    </row>
    <row r="95" spans="1:6" x14ac:dyDescent="0.35">
      <c r="A95" t="s">
        <v>126</v>
      </c>
      <c r="B95" t="s">
        <v>125</v>
      </c>
      <c r="C95">
        <f>VLOOKUP(A95,[1]Summary!C:D,2,FALSE)</f>
        <v>16607</v>
      </c>
      <c r="D95" t="str">
        <f>VLOOKUP(A95,'[1]Cust Details'!D:L,9,FALSE)</f>
        <v>2737 W 3RD ST, CLEVELAND, OH</v>
      </c>
      <c r="E95">
        <f>VLOOKUP(A95,'[1]Cust Details'!D:L,8,FALSE)</f>
        <v>44113</v>
      </c>
      <c r="F95" t="str">
        <f>VLOOKUP(A95,'[1]Rate Class'!B:D,3,FALSE)</f>
        <v>CE-GSD</v>
      </c>
    </row>
    <row r="96" spans="1:6" x14ac:dyDescent="0.35">
      <c r="A96" t="s">
        <v>124</v>
      </c>
      <c r="B96" t="s">
        <v>123</v>
      </c>
      <c r="C96">
        <f>VLOOKUP(A96,[1]Summary!C:D,2,FALSE)</f>
        <v>184</v>
      </c>
      <c r="D96" t="str">
        <f>VLOOKUP(A96,'[1]Cust Details'!D:L,9,FALSE)</f>
        <v>25440 HARVARD RD, Highland Hills, OH</v>
      </c>
      <c r="E96" t="str">
        <f>VLOOKUP(A96,'[1]Cust Details'!D:L,8,FALSE)</f>
        <v>44122-6202</v>
      </c>
      <c r="F96" t="str">
        <f>VLOOKUP(A96,'[1]Rate Class'!B:D,3,FALSE)</f>
        <v>CE-GSD</v>
      </c>
    </row>
    <row r="97" spans="1:6" x14ac:dyDescent="0.35">
      <c r="A97" t="s">
        <v>116</v>
      </c>
      <c r="B97" t="s">
        <v>115</v>
      </c>
      <c r="C97">
        <f>VLOOKUP(A97,[1]Summary!C:D,2,FALSE)</f>
        <v>0</v>
      </c>
      <c r="D97" t="str">
        <f>VLOOKUP(A97,'[1]Cust Details'!D:L,9,FALSE)</f>
        <v>25440 HARVARD RD, Highland Hills, OH</v>
      </c>
      <c r="E97" t="str">
        <f>VLOOKUP(A97,'[1]Cust Details'!D:L,8,FALSE)</f>
        <v>44122-6202</v>
      </c>
      <c r="F97" t="str">
        <f>VLOOKUP(A97,'[1]Rate Class'!B:D,3,FALSE)</f>
        <v>CE-GSD</v>
      </c>
    </row>
    <row r="98" spans="1:6" x14ac:dyDescent="0.35">
      <c r="A98" t="s">
        <v>110</v>
      </c>
      <c r="B98" t="s">
        <v>109</v>
      </c>
      <c r="C98">
        <f>VLOOKUP(A98,[1]Summary!C:D,2,FALSE)</f>
        <v>16376</v>
      </c>
      <c r="D98" t="str">
        <f>VLOOKUP(A98,'[1]Cust Details'!D:L,9,FALSE)</f>
        <v>25200 HARVARD AVE, WARRENSVILLE HEIGHTS, OH</v>
      </c>
      <c r="E98">
        <f>VLOOKUP(A98,'[1]Cust Details'!D:L,8,FALSE)</f>
        <v>44122</v>
      </c>
      <c r="F98" t="str">
        <f>VLOOKUP(A98,'[1]Rate Class'!B:D,3,FALSE)</f>
        <v>CE-GSD</v>
      </c>
    </row>
    <row r="99" spans="1:6" x14ac:dyDescent="0.35">
      <c r="A99" t="s">
        <v>73</v>
      </c>
      <c r="B99" t="s">
        <v>72</v>
      </c>
      <c r="C99">
        <f>VLOOKUP(A99,[1]Summary!C:D,2,FALSE)</f>
        <v>5781</v>
      </c>
      <c r="D99" t="str">
        <f>VLOOKUP(A99,'[1]Cust Details'!D:L,9,FALSE)</f>
        <v>6313 MERKLE AVE, Parma, OH</v>
      </c>
      <c r="E99" t="str">
        <f>VLOOKUP(A99,'[1]Cust Details'!D:L,8,FALSE)</f>
        <v>44129-1523</v>
      </c>
      <c r="F99" t="str">
        <f>VLOOKUP(A99,'[1]Rate Class'!B:D,3,FALSE)</f>
        <v>CE-GSD</v>
      </c>
    </row>
    <row r="100" spans="1:6" x14ac:dyDescent="0.35">
      <c r="A100" t="s">
        <v>103</v>
      </c>
      <c r="B100" t="s">
        <v>102</v>
      </c>
      <c r="C100">
        <f>VLOOKUP(A100,[1]Summary!C:D,2,FALSE)</f>
        <v>0</v>
      </c>
      <c r="D100" t="str">
        <f>VLOOKUP(A100,'[1]Cust Details'!D:L,9,FALSE)</f>
        <v>12200 KIRTON AVE, CLEVELAND, OH</v>
      </c>
      <c r="E100">
        <f>VLOOKUP(A100,'[1]Cust Details'!D:L,8,FALSE)</f>
        <v>44135</v>
      </c>
      <c r="F100" t="str">
        <f>VLOOKUP(A100,'[1]Rate Class'!B:D,3,FALSE)</f>
        <v>CE-GSD</v>
      </c>
    </row>
    <row r="101" spans="1:6" x14ac:dyDescent="0.35">
      <c r="A101" t="s">
        <v>97</v>
      </c>
      <c r="B101" t="s">
        <v>96</v>
      </c>
      <c r="C101">
        <f>VLOOKUP(A101,[1]Summary!C:D,2,FALSE)</f>
        <v>2432000</v>
      </c>
      <c r="D101" t="str">
        <f>VLOOKUP(A101,'[1]Cust Details'!D:L,9,FALSE)</f>
        <v>205 SAINT CLAIR AVE W, Cleveland, OH</v>
      </c>
      <c r="E101" t="str">
        <f>VLOOKUP(A101,'[1]Cust Details'!D:L,8,FALSE)</f>
        <v>44113-1503</v>
      </c>
      <c r="F101" t="str">
        <f>VLOOKUP(A101,'[1]Rate Class'!B:D,3,FALSE)</f>
        <v>CE-GSD</v>
      </c>
    </row>
    <row r="102" spans="1:6" x14ac:dyDescent="0.35">
      <c r="A102" t="s">
        <v>161</v>
      </c>
      <c r="B102" t="s">
        <v>160</v>
      </c>
      <c r="C102">
        <f>VLOOKUP(A102,[1]Summary!C:D,2,FALSE)</f>
        <v>2737</v>
      </c>
      <c r="D102" t="str">
        <f>VLOOKUP(A102,'[1]Cust Details'!D:L,9,FALSE)</f>
        <v>4444 W 11TH ST, Cleveland, OH</v>
      </c>
      <c r="E102" t="str">
        <f>VLOOKUP(A102,'[1]Cust Details'!D:L,8,FALSE)</f>
        <v>44109-4406</v>
      </c>
      <c r="F102" t="str">
        <f>VLOOKUP(A102,'[1]Rate Class'!B:D,3,FALSE)</f>
        <v>CE-GSD</v>
      </c>
    </row>
    <row r="103" spans="1:6" x14ac:dyDescent="0.35">
      <c r="A103" t="s">
        <v>183</v>
      </c>
      <c r="B103" t="s">
        <v>182</v>
      </c>
      <c r="C103">
        <f>VLOOKUP(A103,[1]Summary!C:D,2,FALSE)</f>
        <v>339301</v>
      </c>
      <c r="D103" t="str">
        <f>VLOOKUP(A103,'[1]Cust Details'!D:L,9,FALSE)</f>
        <v>4150 E 49TH ST, Newburgh Heights, OH</v>
      </c>
      <c r="E103" t="str">
        <f>VLOOKUP(A103,'[1]Cust Details'!D:L,8,FALSE)</f>
        <v>44105-3206</v>
      </c>
      <c r="F103" t="str">
        <f>VLOOKUP(A103,'[1]Rate Class'!B:D,3,FALSE)</f>
        <v>CE-GSD</v>
      </c>
    </row>
    <row r="104" spans="1:6" x14ac:dyDescent="0.35">
      <c r="A104" t="s">
        <v>145</v>
      </c>
      <c r="B104" t="s">
        <v>144</v>
      </c>
      <c r="C104">
        <f>VLOOKUP(A104,[1]Summary!C:D,2,FALSE)</f>
        <v>400</v>
      </c>
      <c r="D104" t="str">
        <f>VLOOKUP(A104,'[1]Cust Details'!D:L,9,FALSE)</f>
        <v>3481 FULTON RD, Cleveland, OH</v>
      </c>
      <c r="E104" t="str">
        <f>VLOOKUP(A104,'[1]Cust Details'!D:L,8,FALSE)</f>
        <v>44109-1436</v>
      </c>
      <c r="F104" t="str">
        <f>VLOOKUP(A104,'[1]Rate Class'!B:D,3,FALSE)</f>
        <v>CE-GSD</v>
      </c>
    </row>
    <row r="105" spans="1:6" x14ac:dyDescent="0.35">
      <c r="A105" t="s">
        <v>71</v>
      </c>
      <c r="B105" t="s">
        <v>70</v>
      </c>
      <c r="C105">
        <f>VLOOKUP(A105,[1]Summary!C:D,2,FALSE)</f>
        <v>20251</v>
      </c>
      <c r="D105" t="str">
        <f>VLOOKUP(A105,'[1]Cust Details'!D:L,9,FALSE)</f>
        <v>2820 E 37TH ST, Cleveland, OH</v>
      </c>
      <c r="E105" t="str">
        <f>VLOOKUP(A105,'[1]Cust Details'!D:L,8,FALSE)</f>
        <v>44115-3502</v>
      </c>
      <c r="F105" t="str">
        <f>VLOOKUP(A105,'[1]Rate Class'!B:D,3,FALSE)</f>
        <v>CE-GSD</v>
      </c>
    </row>
    <row r="106" spans="1:6" x14ac:dyDescent="0.35">
      <c r="A106" t="s">
        <v>81</v>
      </c>
      <c r="B106" t="s">
        <v>80</v>
      </c>
      <c r="C106">
        <f>VLOOKUP(A106,[1]Summary!C:D,2,FALSE)</f>
        <v>1727</v>
      </c>
      <c r="D106" t="str">
        <f>VLOOKUP(A106,'[1]Cust Details'!D:L,9,FALSE)</f>
        <v>E 53RD ST, CLEVELAND, OH</v>
      </c>
      <c r="E106">
        <f>VLOOKUP(A106,'[1]Cust Details'!D:L,8,FALSE)</f>
        <v>44103</v>
      </c>
      <c r="F106" t="str">
        <f>VLOOKUP(A106,'[1]Rate Class'!B:D,3,FALSE)</f>
        <v>CE-GSD</v>
      </c>
    </row>
    <row r="107" spans="1:6" x14ac:dyDescent="0.35">
      <c r="A107" t="s">
        <v>532</v>
      </c>
      <c r="B107" t="s">
        <v>531</v>
      </c>
      <c r="C107">
        <f>VLOOKUP(A107,[1]Summary!C:D,2,FALSE)</f>
        <v>12343</v>
      </c>
      <c r="D107" t="str">
        <f>VLOOKUP(A107,'[1]Cust Details'!D:L,9,FALSE)</f>
        <v>4021 E 64TH ST, Cleveland, OH</v>
      </c>
      <c r="E107" t="str">
        <f>VLOOKUP(A107,'[1]Cust Details'!D:L,8,FALSE)</f>
        <v>44105-3732</v>
      </c>
      <c r="F107" t="str">
        <f>VLOOKUP(A107,'[1]Rate Class'!B:D,3,FALSE)</f>
        <v>CE-GSD</v>
      </c>
    </row>
    <row r="108" spans="1:6" x14ac:dyDescent="0.35">
      <c r="A108" t="s">
        <v>118</v>
      </c>
      <c r="B108" t="s">
        <v>117</v>
      </c>
      <c r="C108">
        <f>VLOOKUP(A108,[1]Summary!C:D,2,FALSE)</f>
        <v>48097</v>
      </c>
      <c r="D108" t="str">
        <f>VLOOKUP(A108,'[1]Cust Details'!D:L,9,FALSE)</f>
        <v>25440 HARVARD AVE, Highland Hills, OH</v>
      </c>
      <c r="E108" t="str">
        <f>VLOOKUP(A108,'[1]Cust Details'!D:L,8,FALSE)</f>
        <v>44122-6202</v>
      </c>
      <c r="F108" t="str">
        <f>VLOOKUP(A108,'[1]Rate Class'!B:D,3,FALSE)</f>
        <v>CE-GSD</v>
      </c>
    </row>
    <row r="109" spans="1:6" x14ac:dyDescent="0.35">
      <c r="A109" t="s">
        <v>128</v>
      </c>
      <c r="B109" t="s">
        <v>127</v>
      </c>
      <c r="C109">
        <f>VLOOKUP(A109,[1]Summary!C:D,2,FALSE)</f>
        <v>57508</v>
      </c>
      <c r="D109" t="str">
        <f>VLOOKUP(A109,'[1]Cust Details'!D:L,9,FALSE)</f>
        <v>2690 W 7TH ST, Cleveland, OH</v>
      </c>
      <c r="E109" t="str">
        <f>VLOOKUP(A109,'[1]Cust Details'!D:L,8,FALSE)</f>
        <v>44113-4510</v>
      </c>
      <c r="F109" t="str">
        <f>VLOOKUP(A109,'[1]Rate Class'!B:D,3,FALSE)</f>
        <v>CE-GSD</v>
      </c>
    </row>
    <row r="110" spans="1:6" x14ac:dyDescent="0.35">
      <c r="A110" t="s">
        <v>137</v>
      </c>
      <c r="B110" t="s">
        <v>136</v>
      </c>
      <c r="C110">
        <f>VLOOKUP(A110,[1]Summary!C:D,2,FALSE)</f>
        <v>42674</v>
      </c>
      <c r="D110" t="str">
        <f>VLOOKUP(A110,'[1]Cust Details'!D:L,9,FALSE)</f>
        <v>2690 W 7TH ST, Cleveland, OH</v>
      </c>
      <c r="E110" t="str">
        <f>VLOOKUP(A110,'[1]Cust Details'!D:L,8,FALSE)</f>
        <v>44113-4510</v>
      </c>
      <c r="F110" t="str">
        <f>VLOOKUP(A110,'[1]Rate Class'!B:D,3,FALSE)</f>
        <v>CE-GSD</v>
      </c>
    </row>
    <row r="111" spans="1:6" x14ac:dyDescent="0.35">
      <c r="A111" t="s">
        <v>139</v>
      </c>
      <c r="B111" t="s">
        <v>138</v>
      </c>
      <c r="C111">
        <f>VLOOKUP(A111,[1]Summary!C:D,2,FALSE)</f>
        <v>30586</v>
      </c>
      <c r="D111" t="str">
        <f>VLOOKUP(A111,'[1]Cust Details'!D:L,9,FALSE)</f>
        <v>2690 W 7TH ST, Cleveland, OH</v>
      </c>
      <c r="E111" t="str">
        <f>VLOOKUP(A111,'[1]Cust Details'!D:L,8,FALSE)</f>
        <v>44113-4510</v>
      </c>
      <c r="F111" t="str">
        <f>VLOOKUP(A111,'[1]Rate Class'!B:D,3,FALSE)</f>
        <v>CE-GSD</v>
      </c>
    </row>
    <row r="112" spans="1:6" x14ac:dyDescent="0.35">
      <c r="A112" t="s">
        <v>120</v>
      </c>
      <c r="B112" t="s">
        <v>119</v>
      </c>
      <c r="C112">
        <f>VLOOKUP(A112,[1]Summary!C:D,2,FALSE)</f>
        <v>86073</v>
      </c>
      <c r="D112" t="str">
        <f>VLOOKUP(A112,'[1]Cust Details'!D:L,9,FALSE)</f>
        <v>25440 HARVARD AVE, Highland Hills, OH</v>
      </c>
      <c r="E112" t="str">
        <f>VLOOKUP(A112,'[1]Cust Details'!D:L,8,FALSE)</f>
        <v>44122-6202</v>
      </c>
      <c r="F112" t="str">
        <f>VLOOKUP(A112,'[1]Rate Class'!B:D,3,FALSE)</f>
        <v>CE-GSD</v>
      </c>
    </row>
    <row r="113" spans="1:6" x14ac:dyDescent="0.35">
      <c r="A113" t="s">
        <v>185</v>
      </c>
      <c r="B113" t="s">
        <v>184</v>
      </c>
      <c r="C113">
        <f>VLOOKUP(A113,[1]Summary!C:D,2,FALSE)</f>
        <v>8211</v>
      </c>
      <c r="D113" t="str">
        <f>VLOOKUP(A113,'[1]Cust Details'!D:L,9,FALSE)</f>
        <v>4600 HARVARD AVE, Newburgh Heights, OH</v>
      </c>
      <c r="E113" t="str">
        <f>VLOOKUP(A113,'[1]Cust Details'!D:L,8,FALSE)</f>
        <v>44105-3224</v>
      </c>
      <c r="F113" t="str">
        <f>VLOOKUP(A113,'[1]Rate Class'!B:D,3,FALSE)</f>
        <v>CE-GSD</v>
      </c>
    </row>
    <row r="114" spans="1:6" x14ac:dyDescent="0.35">
      <c r="A114" t="s">
        <v>187</v>
      </c>
      <c r="B114" t="s">
        <v>186</v>
      </c>
      <c r="C114">
        <f>VLOOKUP(A114,[1]Summary!C:D,2,FALSE)</f>
        <v>1126150.3400000001</v>
      </c>
      <c r="D114" t="str">
        <f>VLOOKUP(A114,'[1]Cust Details'!D:L,9,FALSE)</f>
        <v>4150 E 49TH ST, Newburgh Heights, OH</v>
      </c>
      <c r="E114" t="str">
        <f>VLOOKUP(A114,'[1]Cust Details'!D:L,8,FALSE)</f>
        <v>44105-3206</v>
      </c>
      <c r="F114" t="str">
        <f>VLOOKUP(A114,'[1]Rate Class'!B:D,3,FALSE)</f>
        <v>CE-GSD</v>
      </c>
    </row>
    <row r="115" spans="1:6" x14ac:dyDescent="0.35">
      <c r="A115" t="s">
        <v>191</v>
      </c>
      <c r="B115" t="s">
        <v>190</v>
      </c>
      <c r="C115">
        <f>VLOOKUP(A115,[1]Summary!C:D,2,FALSE)</f>
        <v>56238</v>
      </c>
      <c r="D115" t="str">
        <f>VLOOKUP(A115,'[1]Cust Details'!D:L,9,FALSE)</f>
        <v>4150 E 49TH ST, Newburgh Heights, OH</v>
      </c>
      <c r="E115" t="str">
        <f>VLOOKUP(A115,'[1]Cust Details'!D:L,8,FALSE)</f>
        <v>44105-3206</v>
      </c>
      <c r="F115" t="str">
        <f>VLOOKUP(A115,'[1]Rate Class'!B:D,3,FALSE)</f>
        <v>CE-GSD</v>
      </c>
    </row>
    <row r="116" spans="1:6" x14ac:dyDescent="0.35">
      <c r="A116" t="s">
        <v>165</v>
      </c>
      <c r="B116" t="s">
        <v>164</v>
      </c>
      <c r="C116">
        <f>VLOOKUP(A116,[1]Summary!C:D,2,FALSE)</f>
        <v>319</v>
      </c>
      <c r="D116" t="str">
        <f>VLOOKUP(A116,'[1]Cust Details'!D:L,9,FALSE)</f>
        <v>4312 W 197TH ST, Cleveland, OH</v>
      </c>
      <c r="E116" t="str">
        <f>VLOOKUP(A116,'[1]Cust Details'!D:L,8,FALSE)</f>
        <v>44135-1008</v>
      </c>
      <c r="F116" t="str">
        <f>VLOOKUP(A116,'[1]Rate Class'!B:D,3,FALSE)</f>
        <v>CE-GSD</v>
      </c>
    </row>
    <row r="117" spans="1:6" x14ac:dyDescent="0.35">
      <c r="A117" t="s">
        <v>141</v>
      </c>
      <c r="B117" t="s">
        <v>140</v>
      </c>
      <c r="C117">
        <f>VLOOKUP(A117,[1]Summary!C:D,2,FALSE)</f>
        <v>66617</v>
      </c>
      <c r="D117" t="str">
        <f>VLOOKUP(A117,'[1]Cust Details'!D:L,9,FALSE)</f>
        <v>9040 HIGHLAND DR, Brecksville, OH</v>
      </c>
      <c r="E117" t="str">
        <f>VLOOKUP(A117,'[1]Cust Details'!D:L,8,FALSE)</f>
        <v>44141-2430</v>
      </c>
      <c r="F117" t="str">
        <f>VLOOKUP(A117,'[1]Rate Class'!B:D,3,FALSE)</f>
        <v>CE-GSD</v>
      </c>
    </row>
    <row r="118" spans="1:6" x14ac:dyDescent="0.35">
      <c r="A118" t="s">
        <v>75</v>
      </c>
      <c r="B118" t="s">
        <v>74</v>
      </c>
      <c r="C118">
        <f>VLOOKUP(A118,[1]Summary!C:D,2,FALSE)</f>
        <v>0</v>
      </c>
      <c r="D118" t="str">
        <f>VLOOKUP(A118,'[1]Cust Details'!D:L,9,FALSE)</f>
        <v>2151 W 3RD ST, CLEVELAND, OH</v>
      </c>
      <c r="E118">
        <f>VLOOKUP(A118,'[1]Cust Details'!D:L,8,FALSE)</f>
        <v>44113</v>
      </c>
      <c r="F118" t="str">
        <f>VLOOKUP(A118,'[1]Rate Class'!B:D,3,FALSE)</f>
        <v>CE-GSD</v>
      </c>
    </row>
    <row r="119" spans="1:6" x14ac:dyDescent="0.35">
      <c r="A119" t="s">
        <v>108</v>
      </c>
      <c r="B119" t="s">
        <v>107</v>
      </c>
      <c r="C119">
        <f>VLOOKUP(A119,[1]Summary!C:D,2,FALSE)</f>
        <v>1228</v>
      </c>
      <c r="D119" t="str">
        <f>VLOOKUP(A119,'[1]Cust Details'!D:L,9,FALSE)</f>
        <v>13915 W PARKWAY RD, Cleveland, OH</v>
      </c>
      <c r="E119" t="str">
        <f>VLOOKUP(A119,'[1]Cust Details'!D:L,8,FALSE)</f>
        <v>44135-4511</v>
      </c>
      <c r="F119" t="str">
        <f>VLOOKUP(A119,'[1]Rate Class'!B:D,3,FALSE)</f>
        <v>CE-GSD</v>
      </c>
    </row>
    <row r="120" spans="1:6" x14ac:dyDescent="0.35">
      <c r="A120" t="s">
        <v>345</v>
      </c>
      <c r="B120" t="s">
        <v>344</v>
      </c>
      <c r="C120">
        <f>VLOOKUP(A120,[1]Summary!C:D,2,FALSE)</f>
        <v>2265</v>
      </c>
      <c r="D120" t="str">
        <f>VLOOKUP(A120,'[1]Cust Details'!D:L,9,FALSE)</f>
        <v>230 HURON RD, Cleveland, OH</v>
      </c>
      <c r="E120" t="str">
        <f>VLOOKUP(A120,'[1]Cust Details'!D:L,8,FALSE)</f>
        <v>44113-1418</v>
      </c>
      <c r="F120" t="str">
        <f>VLOOKUP(A120,'[1]Rate Class'!B:D,3,FALSE)</f>
        <v>CE-GSD</v>
      </c>
    </row>
    <row r="121" spans="1:6" x14ac:dyDescent="0.35">
      <c r="A121" t="s">
        <v>520</v>
      </c>
      <c r="B121" t="s">
        <v>519</v>
      </c>
      <c r="C121">
        <f>VLOOKUP(A121,[1]Summary!C:D,2,FALSE)</f>
        <v>85136</v>
      </c>
      <c r="D121" t="str">
        <f>VLOOKUP(A121,'[1]Cust Details'!D:L,9,FALSE)</f>
        <v>4514 W 130TH ST, Cleveland, OH</v>
      </c>
      <c r="E121" t="str">
        <f>VLOOKUP(A121,'[1]Cust Details'!D:L,8,FALSE)</f>
        <v>44135-3567</v>
      </c>
      <c r="F121" t="str">
        <f>VLOOKUP(A121,'[1]Rate Class'!B:D,3,FALSE)</f>
        <v>CE-GSD</v>
      </c>
    </row>
    <row r="122" spans="1:6" x14ac:dyDescent="0.35">
      <c r="A122" t="s">
        <v>343</v>
      </c>
      <c r="B122" t="s">
        <v>342</v>
      </c>
      <c r="C122">
        <f>VLOOKUP(A122,[1]Summary!C:D,2,FALSE)</f>
        <v>6</v>
      </c>
      <c r="D122" t="str">
        <f>VLOOKUP(A122,'[1]Cust Details'!D:L,9,FALSE)</f>
        <v>230 W HURON RD, Cleveland, OH</v>
      </c>
      <c r="E122" t="str">
        <f>VLOOKUP(A122,'[1]Cust Details'!D:L,8,FALSE)</f>
        <v>44113-1418</v>
      </c>
      <c r="F122" t="str">
        <f>VLOOKUP(A122,'[1]Rate Class'!B:D,3,FALSE)</f>
        <v>CE-GSD</v>
      </c>
    </row>
    <row r="123" spans="1:6" x14ac:dyDescent="0.35">
      <c r="A123" t="s">
        <v>362</v>
      </c>
      <c r="B123" t="s">
        <v>361</v>
      </c>
      <c r="C123">
        <f>VLOOKUP(A123,[1]Summary!C:D,2,FALSE)</f>
        <v>95</v>
      </c>
      <c r="D123" t="str">
        <f>VLOOKUP(A123,'[1]Cust Details'!D:L,9,FALSE)</f>
        <v>14545 LORAIN AVE, Cleveland, OH</v>
      </c>
      <c r="E123" t="str">
        <f>VLOOKUP(A123,'[1]Cust Details'!D:L,8,FALSE)</f>
        <v>44111-3156</v>
      </c>
      <c r="F123" t="str">
        <f>VLOOKUP(A123,'[1]Rate Class'!B:D,3,FALSE)</f>
        <v>CE-GSD</v>
      </c>
    </row>
    <row r="124" spans="1:6" x14ac:dyDescent="0.35">
      <c r="A124" t="s">
        <v>364</v>
      </c>
      <c r="B124" t="s">
        <v>363</v>
      </c>
      <c r="C124">
        <f>VLOOKUP(A124,[1]Summary!C:D,2,FALSE)</f>
        <v>100052</v>
      </c>
      <c r="D124" t="str">
        <f>VLOOKUP(A124,'[1]Cust Details'!D:L,9,FALSE)</f>
        <v>5760 STERLING AVE, Maple Heights, OH</v>
      </c>
      <c r="E124" t="str">
        <f>VLOOKUP(A124,'[1]Cust Details'!D:L,8,FALSE)</f>
        <v>44137-3431</v>
      </c>
      <c r="F124" t="str">
        <f>VLOOKUP(A124,'[1]Rate Class'!B:D,3,FALSE)</f>
        <v>CE-GSD</v>
      </c>
    </row>
    <row r="125" spans="1:6" x14ac:dyDescent="0.35">
      <c r="A125" t="s">
        <v>360</v>
      </c>
      <c r="B125" t="s">
        <v>358</v>
      </c>
      <c r="C125">
        <f>VLOOKUP(A125,[1]Summary!C:D,2,FALSE)</f>
        <v>90</v>
      </c>
      <c r="D125" t="str">
        <f>VLOOKUP(A125,'[1]Cust Details'!D:L,9,FALSE)</f>
        <v>4374 SOM CENTER RD, Moreland Hills, OH</v>
      </c>
      <c r="E125" t="str">
        <f>VLOOKUP(A125,'[1]Cust Details'!D:L,8,FALSE)</f>
        <v>44022-2316</v>
      </c>
      <c r="F125" t="str">
        <f>VLOOKUP(A125,'[1]Rate Class'!B:D,3,FALSE)</f>
        <v>CE-GSD</v>
      </c>
    </row>
    <row r="126" spans="1:6" x14ac:dyDescent="0.35">
      <c r="A126" t="s">
        <v>367</v>
      </c>
      <c r="B126" t="s">
        <v>365</v>
      </c>
      <c r="C126">
        <f>VLOOKUP(A126,[1]Summary!C:D,2,FALSE)</f>
        <v>93</v>
      </c>
      <c r="D126" t="str">
        <f>VLOOKUP(A126,'[1]Cust Details'!D:L,9,FALSE)</f>
        <v>7090 WILSON MILLS RD, Chesterland, OH</v>
      </c>
      <c r="E126" t="str">
        <f>VLOOKUP(A126,'[1]Cust Details'!D:L,8,FALSE)</f>
        <v>44026-1733</v>
      </c>
      <c r="F126" t="str">
        <f>VLOOKUP(A126,'[1]Rate Class'!B:D,3,FALSE)</f>
        <v>CE-GSD</v>
      </c>
    </row>
    <row r="127" spans="1:6" x14ac:dyDescent="0.35">
      <c r="A127" t="s">
        <v>371</v>
      </c>
      <c r="B127" t="s">
        <v>370</v>
      </c>
      <c r="C127">
        <f>VLOOKUP(A127,[1]Summary!C:D,2,FALSE)</f>
        <v>83</v>
      </c>
      <c r="D127" t="str">
        <f>VLOOKUP(A127,'[1]Cust Details'!D:L,9,FALSE)</f>
        <v>27495 HIGHLAND RD, Richmond Heights, OH</v>
      </c>
      <c r="E127" t="str">
        <f>VLOOKUP(A127,'[1]Cust Details'!D:L,8,FALSE)</f>
        <v>44143-2752</v>
      </c>
      <c r="F127" t="str">
        <f>VLOOKUP(A127,'[1]Rate Class'!B:D,3,FALSE)</f>
        <v>CE-GSD</v>
      </c>
    </row>
    <row r="128" spans="1:6" x14ac:dyDescent="0.35">
      <c r="A128" t="s">
        <v>369</v>
      </c>
      <c r="B128" t="s">
        <v>368</v>
      </c>
      <c r="C128">
        <f>VLOOKUP(A128,[1]Summary!C:D,2,FALSE)</f>
        <v>4</v>
      </c>
      <c r="D128" t="str">
        <f>VLOOKUP(A128,'[1]Cust Details'!D:L,9,FALSE)</f>
        <v>17200 BROOKPARK RD, CLEVELAND, OH</v>
      </c>
      <c r="E128">
        <f>VLOOKUP(A128,'[1]Cust Details'!D:L,8,FALSE)</f>
        <v>44135</v>
      </c>
      <c r="F128" t="str">
        <f>VLOOKUP(A128,'[1]Rate Class'!B:D,3,FALSE)</f>
        <v>CE-GSD</v>
      </c>
    </row>
    <row r="129" spans="1:6" x14ac:dyDescent="0.35">
      <c r="A129" t="s">
        <v>763</v>
      </c>
      <c r="B129" t="s">
        <v>762</v>
      </c>
      <c r="C129">
        <f>VLOOKUP(A129,[1]Summary!C:D,2,FALSE)</f>
        <v>100</v>
      </c>
      <c r="D129" t="str">
        <f>VLOOKUP(A129,'[1]Cust Details'!D:L,9,FALSE)</f>
        <v>20951 DETROIT RD, ROCKY RIVER, OH</v>
      </c>
      <c r="E129">
        <f>VLOOKUP(A129,'[1]Cust Details'!D:L,8,FALSE)</f>
        <v>44116</v>
      </c>
      <c r="F129" t="str">
        <f>VLOOKUP(A129,'[1]Rate Class'!B:D,3,FALSE)</f>
        <v>CE-GSD</v>
      </c>
    </row>
    <row r="130" spans="1:6" x14ac:dyDescent="0.35">
      <c r="A130" t="s">
        <v>454</v>
      </c>
      <c r="B130" t="s">
        <v>453</v>
      </c>
      <c r="C130">
        <f>VLOOKUP(A130,[1]Summary!C:D,2,FALSE)</f>
        <v>75.920000000000016</v>
      </c>
      <c r="D130" t="str">
        <f>VLOOKUP(A130,'[1]Cust Details'!D:L,9,FALSE)</f>
        <v>ARUNDEL, WESTLAKE, OH</v>
      </c>
      <c r="E130">
        <f>VLOOKUP(A130,'[1]Cust Details'!D:L,8,FALSE)</f>
        <v>44145</v>
      </c>
      <c r="F130" t="str">
        <f>VLOOKUP(A130,'[1]Rate Class'!B:D,3,FALSE)</f>
        <v>CE-GSD</v>
      </c>
    </row>
    <row r="131" spans="1:6" x14ac:dyDescent="0.35">
      <c r="A131" t="s">
        <v>374</v>
      </c>
      <c r="B131" t="s">
        <v>372</v>
      </c>
      <c r="C131">
        <f>VLOOKUP(A131,[1]Summary!C:D,2,FALSE)</f>
        <v>84</v>
      </c>
      <c r="D131" t="str">
        <f>VLOOKUP(A131,'[1]Cust Details'!D:L,9,FALSE)</f>
        <v>E SHORELAND, ROCKY RIVER, OH</v>
      </c>
      <c r="E131">
        <f>VLOOKUP(A131,'[1]Cust Details'!D:L,8,FALSE)</f>
        <v>44116</v>
      </c>
      <c r="F131" t="str">
        <f>VLOOKUP(A131,'[1]Rate Class'!B:D,3,FALSE)</f>
        <v>CE-GSD</v>
      </c>
    </row>
    <row r="132" spans="1:6" x14ac:dyDescent="0.35">
      <c r="A132" t="s">
        <v>382</v>
      </c>
      <c r="B132" t="s">
        <v>381</v>
      </c>
      <c r="C132">
        <f>VLOOKUP(A132,[1]Summary!C:D,2,FALSE)</f>
        <v>81.760000000000019</v>
      </c>
      <c r="D132" t="str">
        <f>VLOOKUP(A132,'[1]Cust Details'!D:L,9,FALSE)</f>
        <v>LINDEN, ROCKY RIVER, OH</v>
      </c>
      <c r="E132">
        <f>VLOOKUP(A132,'[1]Cust Details'!D:L,8,FALSE)</f>
        <v>44116</v>
      </c>
      <c r="F132" t="str">
        <f>VLOOKUP(A132,'[1]Rate Class'!B:D,3,FALSE)</f>
        <v>CE-GSD</v>
      </c>
    </row>
    <row r="133" spans="1:6" x14ac:dyDescent="0.35">
      <c r="A133" t="s">
        <v>480</v>
      </c>
      <c r="B133" t="s">
        <v>479</v>
      </c>
      <c r="C133">
        <f>VLOOKUP(A133,[1]Summary!C:D,2,FALSE)</f>
        <v>70.080000000000013</v>
      </c>
      <c r="D133" t="str">
        <f>VLOOKUP(A133,'[1]Cust Details'!D:L,9,FALSE)</f>
        <v>SADDLER ROAD, BAY VILLAGE, OH</v>
      </c>
      <c r="E133">
        <f>VLOOKUP(A133,'[1]Cust Details'!D:L,8,FALSE)</f>
        <v>44140</v>
      </c>
      <c r="F133" t="str">
        <f>VLOOKUP(A133,'[1]Rate Class'!B:D,3,FALSE)</f>
        <v>CE-GSD</v>
      </c>
    </row>
    <row r="134" spans="1:6" x14ac:dyDescent="0.35">
      <c r="A134" t="s">
        <v>482</v>
      </c>
      <c r="B134" t="s">
        <v>481</v>
      </c>
      <c r="C134">
        <f>VLOOKUP(A134,[1]Summary!C:D,2,FALSE)</f>
        <v>70.080000000000013</v>
      </c>
      <c r="D134" t="str">
        <f>VLOOKUP(A134,'[1]Cust Details'!D:L,9,FALSE)</f>
        <v>WALKER ROAD, BAY VILLAGE, OH</v>
      </c>
      <c r="E134">
        <f>VLOOKUP(A134,'[1]Cust Details'!D:L,8,FALSE)</f>
        <v>44140</v>
      </c>
      <c r="F134" t="str">
        <f>VLOOKUP(A134,'[1]Rate Class'!B:D,3,FALSE)</f>
        <v>CE-GSD</v>
      </c>
    </row>
    <row r="135" spans="1:6" x14ac:dyDescent="0.35">
      <c r="A135" t="s">
        <v>476</v>
      </c>
      <c r="B135" t="s">
        <v>475</v>
      </c>
      <c r="C135">
        <f>VLOOKUP(A135,[1]Summary!C:D,2,FALSE)</f>
        <v>70.080000000000013</v>
      </c>
      <c r="D135" t="str">
        <f>VLOOKUP(A135,'[1]Cust Details'!D:L,9,FALSE)</f>
        <v>BRIDLE, BEREA, OH</v>
      </c>
      <c r="E135">
        <f>VLOOKUP(A135,'[1]Cust Details'!D:L,8,FALSE)</f>
        <v>44017</v>
      </c>
      <c r="F135" t="str">
        <f>VLOOKUP(A135,'[1]Rate Class'!B:D,3,FALSE)</f>
        <v>CE-GSD</v>
      </c>
    </row>
    <row r="136" spans="1:6" x14ac:dyDescent="0.35">
      <c r="A136" t="s">
        <v>394</v>
      </c>
      <c r="B136" t="s">
        <v>393</v>
      </c>
      <c r="C136">
        <f>VLOOKUP(A136,[1]Summary!C:D,2,FALSE)</f>
        <v>70.080000000000013</v>
      </c>
      <c r="D136" t="str">
        <f>VLOOKUP(A136,'[1]Cust Details'!D:L,9,FALSE)</f>
        <v>MARKS, STRONGSVILLE, OH</v>
      </c>
      <c r="E136">
        <f>VLOOKUP(A136,'[1]Cust Details'!D:L,8,FALSE)</f>
        <v>44136</v>
      </c>
      <c r="F136" t="str">
        <f>VLOOKUP(A136,'[1]Rate Class'!B:D,3,FALSE)</f>
        <v>CE-GSD</v>
      </c>
    </row>
    <row r="137" spans="1:6" x14ac:dyDescent="0.35">
      <c r="A137" t="s">
        <v>396</v>
      </c>
      <c r="B137" t="s">
        <v>395</v>
      </c>
      <c r="C137">
        <f>VLOOKUP(A137,[1]Summary!C:D,2,FALSE)</f>
        <v>70.080000000000013</v>
      </c>
      <c r="D137" t="str">
        <f>VLOOKUP(A137,'[1]Cust Details'!D:L,9,FALSE)</f>
        <v>JONATHAN, STRONGSVILLE, OH</v>
      </c>
      <c r="E137">
        <f>VLOOKUP(A137,'[1]Cust Details'!D:L,8,FALSE)</f>
        <v>44136</v>
      </c>
      <c r="F137" t="str">
        <f>VLOOKUP(A137,'[1]Rate Class'!B:D,3,FALSE)</f>
        <v>CE-GSD</v>
      </c>
    </row>
    <row r="138" spans="1:6" x14ac:dyDescent="0.35">
      <c r="A138" t="s">
        <v>398</v>
      </c>
      <c r="B138" t="s">
        <v>397</v>
      </c>
      <c r="C138">
        <f>VLOOKUP(A138,[1]Summary!C:D,2,FALSE)</f>
        <v>70.080000000000013</v>
      </c>
      <c r="D138" t="str">
        <f>VLOOKUP(A138,'[1]Cust Details'!D:L,9,FALSE)</f>
        <v>ALBION, STRONGSVILLE, OH</v>
      </c>
      <c r="E138">
        <f>VLOOKUP(A138,'[1]Cust Details'!D:L,8,FALSE)</f>
        <v>44136</v>
      </c>
      <c r="F138" t="str">
        <f>VLOOKUP(A138,'[1]Rate Class'!B:D,3,FALSE)</f>
        <v>CE-GSD</v>
      </c>
    </row>
    <row r="139" spans="1:6" x14ac:dyDescent="0.35">
      <c r="A139" t="s">
        <v>456</v>
      </c>
      <c r="B139" t="s">
        <v>455</v>
      </c>
      <c r="C139">
        <f>VLOOKUP(A139,[1]Summary!C:D,2,FALSE)</f>
        <v>75.920000000000016</v>
      </c>
      <c r="D139" t="str">
        <f>VLOOKUP(A139,'[1]Cust Details'!D:L,9,FALSE)</f>
        <v>SCHADY, NORTH OLMSTED, OH</v>
      </c>
      <c r="E139">
        <f>VLOOKUP(A139,'[1]Cust Details'!D:L,8,FALSE)</f>
        <v>44070</v>
      </c>
      <c r="F139" t="str">
        <f>VLOOKUP(A139,'[1]Rate Class'!B:D,3,FALSE)</f>
        <v>CE-GSD</v>
      </c>
    </row>
    <row r="140" spans="1:6" x14ac:dyDescent="0.35">
      <c r="A140" t="s">
        <v>458</v>
      </c>
      <c r="B140" t="s">
        <v>457</v>
      </c>
      <c r="C140">
        <f>VLOOKUP(A140,[1]Summary!C:D,2,FALSE)</f>
        <v>75.920000000000016</v>
      </c>
      <c r="D140" t="str">
        <f>VLOOKUP(A140,'[1]Cust Details'!D:L,9,FALSE)</f>
        <v>SCHADY, NORTH OLMSTED, OH</v>
      </c>
      <c r="E140">
        <f>VLOOKUP(A140,'[1]Cust Details'!D:L,8,FALSE)</f>
        <v>44070</v>
      </c>
      <c r="F140" t="str">
        <f>VLOOKUP(A140,'[1]Rate Class'!B:D,3,FALSE)</f>
        <v>CE-GSD</v>
      </c>
    </row>
    <row r="141" spans="1:6" x14ac:dyDescent="0.35">
      <c r="A141" t="s">
        <v>508</v>
      </c>
      <c r="B141" t="s">
        <v>507</v>
      </c>
      <c r="C141">
        <f>VLOOKUP(A141,[1]Summary!C:D,2,FALSE)</f>
        <v>64.240000000000009</v>
      </c>
      <c r="D141" t="str">
        <f>VLOOKUP(A141,'[1]Cust Details'!D:L,9,FALSE)</f>
        <v>DELLWOOD, PARMA, OH</v>
      </c>
      <c r="E141">
        <f>VLOOKUP(A141,'[1]Cust Details'!D:L,8,FALSE)</f>
        <v>44134</v>
      </c>
      <c r="F141" t="str">
        <f>VLOOKUP(A141,'[1]Rate Class'!B:D,3,FALSE)</f>
        <v>CE-GSD</v>
      </c>
    </row>
    <row r="142" spans="1:6" x14ac:dyDescent="0.35">
      <c r="A142" t="s">
        <v>510</v>
      </c>
      <c r="B142" t="s">
        <v>509</v>
      </c>
      <c r="C142">
        <f>VLOOKUP(A142,[1]Summary!C:D,2,FALSE)</f>
        <v>64.240000000000009</v>
      </c>
      <c r="D142" t="str">
        <f>VLOOKUP(A142,'[1]Cust Details'!D:L,9,FALSE)</f>
        <v>STANFIELD, PARMA, OH</v>
      </c>
      <c r="E142">
        <f>VLOOKUP(A142,'[1]Cust Details'!D:L,8,FALSE)</f>
        <v>44134</v>
      </c>
      <c r="F142" t="str">
        <f>VLOOKUP(A142,'[1]Rate Class'!B:D,3,FALSE)</f>
        <v>CE-GSD</v>
      </c>
    </row>
    <row r="143" spans="1:6" x14ac:dyDescent="0.35">
      <c r="A143" t="s">
        <v>512</v>
      </c>
      <c r="B143" t="s">
        <v>511</v>
      </c>
      <c r="C143">
        <f>VLOOKUP(A143,[1]Summary!C:D,2,FALSE)</f>
        <v>64.240000000000009</v>
      </c>
      <c r="D143" t="str">
        <f>VLOOKUP(A143,'[1]Cust Details'!D:L,9,FALSE)</f>
        <v>YORKSHIRE, PARMA, OH</v>
      </c>
      <c r="E143">
        <f>VLOOKUP(A143,'[1]Cust Details'!D:L,8,FALSE)</f>
        <v>44134</v>
      </c>
      <c r="F143" t="str">
        <f>VLOOKUP(A143,'[1]Rate Class'!B:D,3,FALSE)</f>
        <v>CE-GSD</v>
      </c>
    </row>
    <row r="144" spans="1:6" x14ac:dyDescent="0.35">
      <c r="A144" t="s">
        <v>514</v>
      </c>
      <c r="B144" t="s">
        <v>513</v>
      </c>
      <c r="C144">
        <f>VLOOKUP(A144,[1]Summary!C:D,2,FALSE)</f>
        <v>64.240000000000009</v>
      </c>
      <c r="D144" t="str">
        <f>VLOOKUP(A144,'[1]Cust Details'!D:L,9,FALSE)</f>
        <v>HETZEL, PARMA, OH</v>
      </c>
      <c r="E144">
        <f>VLOOKUP(A144,'[1]Cust Details'!D:L,8,FALSE)</f>
        <v>44134</v>
      </c>
      <c r="F144" t="str">
        <f>VLOOKUP(A144,'[1]Rate Class'!B:D,3,FALSE)</f>
        <v>CE-GSD</v>
      </c>
    </row>
    <row r="145" spans="1:6" x14ac:dyDescent="0.35">
      <c r="A145" t="s">
        <v>504</v>
      </c>
      <c r="B145" t="s">
        <v>503</v>
      </c>
      <c r="C145">
        <f>VLOOKUP(A145,[1]Summary!C:D,2,FALSE)</f>
        <v>64.240000000000009</v>
      </c>
      <c r="D145" t="str">
        <f>VLOOKUP(A145,'[1]Cust Details'!D:L,9,FALSE)</f>
        <v>FRIAR DRIVE, PARMA, OH</v>
      </c>
      <c r="E145">
        <f>VLOOKUP(A145,'[1]Cust Details'!D:L,8,FALSE)</f>
        <v>44134</v>
      </c>
      <c r="F145" t="str">
        <f>VLOOKUP(A145,'[1]Rate Class'!B:D,3,FALSE)</f>
        <v>CE-GSD</v>
      </c>
    </row>
    <row r="146" spans="1:6" x14ac:dyDescent="0.35">
      <c r="A146" t="s">
        <v>516</v>
      </c>
      <c r="B146" t="s">
        <v>515</v>
      </c>
      <c r="C146">
        <f>VLOOKUP(A146,[1]Summary!C:D,2,FALSE)</f>
        <v>64.240000000000009</v>
      </c>
      <c r="D146" t="str">
        <f>VLOOKUP(A146,'[1]Cust Details'!D:L,9,FALSE)</f>
        <v>PARK LANE, PARMA, OH</v>
      </c>
      <c r="E146">
        <f>VLOOKUP(A146,'[1]Cust Details'!D:L,8,FALSE)</f>
        <v>44134</v>
      </c>
      <c r="F146" t="str">
        <f>VLOOKUP(A146,'[1]Rate Class'!B:D,3,FALSE)</f>
        <v>CE-GSD</v>
      </c>
    </row>
    <row r="147" spans="1:6" x14ac:dyDescent="0.35">
      <c r="A147" t="s">
        <v>506</v>
      </c>
      <c r="B147" t="s">
        <v>505</v>
      </c>
      <c r="C147">
        <f>VLOOKUP(A147,[1]Summary!C:D,2,FALSE)</f>
        <v>64.240000000000009</v>
      </c>
      <c r="D147" t="str">
        <f>VLOOKUP(A147,'[1]Cust Details'!D:L,9,FALSE)</f>
        <v>FRIAR, PARMA, OH</v>
      </c>
      <c r="E147">
        <f>VLOOKUP(A147,'[1]Cust Details'!D:L,8,FALSE)</f>
        <v>44134</v>
      </c>
      <c r="F147" t="str">
        <f>VLOOKUP(A147,'[1]Rate Class'!B:D,3,FALSE)</f>
        <v>CE-GSD</v>
      </c>
    </row>
    <row r="148" spans="1:6" x14ac:dyDescent="0.35">
      <c r="A148" t="s">
        <v>496</v>
      </c>
      <c r="B148" t="s">
        <v>495</v>
      </c>
      <c r="C148">
        <f>VLOOKUP(A148,[1]Summary!C:D,2,FALSE)</f>
        <v>64.240000000000009</v>
      </c>
      <c r="D148" t="str">
        <f>VLOOKUP(A148,'[1]Cust Details'!D:L,9,FALSE)</f>
        <v>SOM CENTER RD, SOLON, OH</v>
      </c>
      <c r="E148">
        <f>VLOOKUP(A148,'[1]Cust Details'!D:L,8,FALSE)</f>
        <v>44139</v>
      </c>
      <c r="F148" t="str">
        <f>VLOOKUP(A148,'[1]Rate Class'!B:D,3,FALSE)</f>
        <v>CE-GSD</v>
      </c>
    </row>
    <row r="149" spans="1:6" x14ac:dyDescent="0.35">
      <c r="A149" t="s">
        <v>460</v>
      </c>
      <c r="B149" t="s">
        <v>459</v>
      </c>
      <c r="C149">
        <f>VLOOKUP(A149,[1]Summary!C:D,2,FALSE)</f>
        <v>75.920000000000016</v>
      </c>
      <c r="D149" t="str">
        <f>VLOOKUP(A149,'[1]Cust Details'!D:L,9,FALSE)</f>
        <v>ELMER, OLMSTED FALLS, OH</v>
      </c>
      <c r="E149">
        <f>VLOOKUP(A149,'[1]Cust Details'!D:L,8,FALSE)</f>
        <v>44138</v>
      </c>
      <c r="F149" t="str">
        <f>VLOOKUP(A149,'[1]Rate Class'!B:D,3,FALSE)</f>
        <v>CE-GSD</v>
      </c>
    </row>
    <row r="150" spans="1:6" x14ac:dyDescent="0.35">
      <c r="A150" t="s">
        <v>478</v>
      </c>
      <c r="B150" t="s">
        <v>477</v>
      </c>
      <c r="C150">
        <f>VLOOKUP(A150,[1]Summary!C:D,2,FALSE)</f>
        <v>70.080000000000013</v>
      </c>
      <c r="D150" t="str">
        <f>VLOOKUP(A150,'[1]Cust Details'!D:L,9,FALSE)</f>
        <v>LYNNFIELD ROAD, SHAKER HEIGHTS, OH</v>
      </c>
      <c r="E150">
        <f>VLOOKUP(A150,'[1]Cust Details'!D:L,8,FALSE)</f>
        <v>44122</v>
      </c>
      <c r="F150" t="str">
        <f>VLOOKUP(A150,'[1]Rate Class'!B:D,3,FALSE)</f>
        <v>CE-GSD</v>
      </c>
    </row>
    <row r="151" spans="1:6" x14ac:dyDescent="0.35">
      <c r="A151" t="s">
        <v>464</v>
      </c>
      <c r="B151" t="s">
        <v>463</v>
      </c>
      <c r="C151">
        <f>VLOOKUP(A151,[1]Summary!C:D,2,FALSE)</f>
        <v>75.920000000000016</v>
      </c>
      <c r="D151" t="str">
        <f>VLOOKUP(A151,'[1]Cust Details'!D:L,9,FALSE)</f>
        <v>BAINBRIDGE ROAD, SOLON, OH</v>
      </c>
      <c r="E151">
        <f>VLOOKUP(A151,'[1]Cust Details'!D:L,8,FALSE)</f>
        <v>44139</v>
      </c>
      <c r="F151" t="str">
        <f>VLOOKUP(A151,'[1]Rate Class'!B:D,3,FALSE)</f>
        <v>CE-GSD</v>
      </c>
    </row>
    <row r="152" spans="1:6" x14ac:dyDescent="0.35">
      <c r="A152" t="s">
        <v>470</v>
      </c>
      <c r="B152" t="s">
        <v>469</v>
      </c>
      <c r="C152">
        <f>VLOOKUP(A152,[1]Summary!C:D,2,FALSE)</f>
        <v>70.080000000000013</v>
      </c>
      <c r="D152" t="str">
        <f>VLOOKUP(A152,'[1]Cust Details'!D:L,9,FALSE)</f>
        <v>WEST ROAD, OLMSTED FALLS, OH</v>
      </c>
      <c r="E152">
        <f>VLOOKUP(A152,'[1]Cust Details'!D:L,8,FALSE)</f>
        <v>44138</v>
      </c>
      <c r="F152" t="str">
        <f>VLOOKUP(A152,'[1]Rate Class'!B:D,3,FALSE)</f>
        <v>CE-GSD</v>
      </c>
    </row>
    <row r="153" spans="1:6" x14ac:dyDescent="0.35">
      <c r="A153" t="s">
        <v>462</v>
      </c>
      <c r="B153" t="s">
        <v>461</v>
      </c>
      <c r="C153">
        <f>VLOOKUP(A153,[1]Summary!C:D,2,FALSE)</f>
        <v>81.760000000000019</v>
      </c>
      <c r="D153" t="str">
        <f>VLOOKUP(A153,'[1]Cust Details'!D:L,9,FALSE)</f>
        <v>COLUMBIA ROAD, OLMSTED FALLS, OH</v>
      </c>
      <c r="E153">
        <f>VLOOKUP(A153,'[1]Cust Details'!D:L,8,FALSE)</f>
        <v>44138</v>
      </c>
      <c r="F153" t="str">
        <f>VLOOKUP(A153,'[1]Rate Class'!B:D,3,FALSE)</f>
        <v>CE-GSD</v>
      </c>
    </row>
    <row r="154" spans="1:6" x14ac:dyDescent="0.35">
      <c r="A154" t="s">
        <v>586</v>
      </c>
      <c r="B154" t="s">
        <v>585</v>
      </c>
      <c r="C154">
        <f>VLOOKUP(A154,[1]Summary!C:D,2,FALSE)</f>
        <v>70.080000000000013</v>
      </c>
      <c r="D154" t="str">
        <f>VLOOKUP(A154,'[1]Cust Details'!D:L,9,FALSE)</f>
        <v>GRAYTON, CLEVELAND, OH</v>
      </c>
      <c r="E154">
        <f>VLOOKUP(A154,'[1]Cust Details'!D:L,8,FALSE)</f>
        <v>44135</v>
      </c>
      <c r="F154" t="str">
        <f>VLOOKUP(A154,'[1]Rate Class'!B:D,3,FALSE)</f>
        <v>CE-GSD</v>
      </c>
    </row>
    <row r="155" spans="1:6" x14ac:dyDescent="0.35">
      <c r="A155" t="s">
        <v>390</v>
      </c>
      <c r="B155" t="s">
        <v>389</v>
      </c>
      <c r="C155">
        <f>VLOOKUP(A155,[1]Summary!C:D,2,FALSE)</f>
        <v>75.920000000000016</v>
      </c>
      <c r="D155" t="str">
        <f>VLOOKUP(A155,'[1]Cust Details'!D:L,9,FALSE)</f>
        <v>ROCKY RIVER DR, CLEVELAND, OH</v>
      </c>
      <c r="E155">
        <f>VLOOKUP(A155,'[1]Cust Details'!D:L,8,FALSE)</f>
        <v>44111</v>
      </c>
      <c r="F155" t="str">
        <f>VLOOKUP(A155,'[1]Rate Class'!B:D,3,FALSE)</f>
        <v>CE-GSD</v>
      </c>
    </row>
    <row r="156" spans="1:6" x14ac:dyDescent="0.35">
      <c r="A156" t="s">
        <v>466</v>
      </c>
      <c r="B156" t="s">
        <v>465</v>
      </c>
      <c r="C156">
        <f>VLOOKUP(A156,[1]Summary!C:D,2,FALSE)</f>
        <v>75.920000000000016</v>
      </c>
      <c r="D156" t="str">
        <f>VLOOKUP(A156,'[1]Cust Details'!D:L,9,FALSE)</f>
        <v>WARRENSVILLE CENTER ROAD, SHAKER HEIGHTS, OH</v>
      </c>
      <c r="E156">
        <f>VLOOKUP(A156,'[1]Cust Details'!D:L,8,FALSE)</f>
        <v>44122</v>
      </c>
      <c r="F156" t="str">
        <f>VLOOKUP(A156,'[1]Rate Class'!B:D,3,FALSE)</f>
        <v>CE-GSD</v>
      </c>
    </row>
    <row r="157" spans="1:6" x14ac:dyDescent="0.35">
      <c r="A157" t="s">
        <v>498</v>
      </c>
      <c r="B157" t="s">
        <v>497</v>
      </c>
      <c r="C157">
        <f>VLOOKUP(A157,[1]Summary!C:D,2,FALSE)</f>
        <v>64.240000000000009</v>
      </c>
      <c r="D157" t="str">
        <f>VLOOKUP(A157,'[1]Cust Details'!D:L,9,FALSE)</f>
        <v>ELLACOTT PARKWAY, WARRENSVILLE HEIGHTS, OH</v>
      </c>
      <c r="E157">
        <f>VLOOKUP(A157,'[1]Cust Details'!D:L,8,FALSE)</f>
        <v>44128</v>
      </c>
      <c r="F157" t="str">
        <f>VLOOKUP(A157,'[1]Rate Class'!B:D,3,FALSE)</f>
        <v>CE-GSD</v>
      </c>
    </row>
    <row r="158" spans="1:6" x14ac:dyDescent="0.35">
      <c r="A158" t="s">
        <v>500</v>
      </c>
      <c r="B158" t="s">
        <v>499</v>
      </c>
      <c r="C158">
        <f>VLOOKUP(A158,[1]Summary!C:D,2,FALSE)</f>
        <v>64.240000000000009</v>
      </c>
      <c r="D158" t="str">
        <f>VLOOKUP(A158,'[1]Cust Details'!D:L,9,FALSE)</f>
        <v>MERRYGOLD, WARRENSVILLE HEIGHTS, OH</v>
      </c>
      <c r="E158">
        <f>VLOOKUP(A158,'[1]Cust Details'!D:L,8,FALSE)</f>
        <v>44128</v>
      </c>
      <c r="F158" t="str">
        <f>VLOOKUP(A158,'[1]Rate Class'!B:D,3,FALSE)</f>
        <v>CE-GSD</v>
      </c>
    </row>
    <row r="159" spans="1:6" x14ac:dyDescent="0.35">
      <c r="A159" t="s">
        <v>502</v>
      </c>
      <c r="B159" t="s">
        <v>501</v>
      </c>
      <c r="C159">
        <f>VLOOKUP(A159,[1]Summary!C:D,2,FALSE)</f>
        <v>64.240000000000009</v>
      </c>
      <c r="D159" t="str">
        <f>VLOOKUP(A159,'[1]Cust Details'!D:L,9,FALSE)</f>
        <v>JENNINGS, WARRENSVILLE HEIGHTS, OH</v>
      </c>
      <c r="E159">
        <f>VLOOKUP(A159,'[1]Cust Details'!D:L,8,FALSE)</f>
        <v>44128</v>
      </c>
      <c r="F159" t="str">
        <f>VLOOKUP(A159,'[1]Rate Class'!B:D,3,FALSE)</f>
        <v>CE-GSD</v>
      </c>
    </row>
    <row r="160" spans="1:6" x14ac:dyDescent="0.35">
      <c r="A160" t="s">
        <v>400</v>
      </c>
      <c r="B160" t="s">
        <v>399</v>
      </c>
      <c r="C160">
        <f>VLOOKUP(A160,[1]Summary!C:D,2,FALSE)</f>
        <v>70.080000000000013</v>
      </c>
      <c r="D160" t="str">
        <f>VLOOKUP(A160,'[1]Cust Details'!D:L,9,FALSE)</f>
        <v>HARVARD AVENUE, WARRENSVILLE HEIGHTS, OH</v>
      </c>
      <c r="E160">
        <f>VLOOKUP(A160,'[1]Cust Details'!D:L,8,FALSE)</f>
        <v>44128</v>
      </c>
      <c r="F160" t="str">
        <f>VLOOKUP(A160,'[1]Rate Class'!B:D,3,FALSE)</f>
        <v>CE-GSD</v>
      </c>
    </row>
    <row r="161" spans="1:6" x14ac:dyDescent="0.35">
      <c r="A161" t="s">
        <v>384</v>
      </c>
      <c r="B161" t="s">
        <v>383</v>
      </c>
      <c r="C161">
        <f>VLOOKUP(A161,[1]Summary!C:D,2,FALSE)</f>
        <v>81.760000000000019</v>
      </c>
      <c r="D161" t="str">
        <f>VLOOKUP(A161,'[1]Cust Details'!D:L,9,FALSE)</f>
        <v>BUCKTHORN, BEDFORD HEIGHTS, OH</v>
      </c>
      <c r="E161">
        <f>VLOOKUP(A161,'[1]Cust Details'!D:L,8,FALSE)</f>
        <v>44146</v>
      </c>
      <c r="F161" t="str">
        <f>VLOOKUP(A161,'[1]Rate Class'!B:D,3,FALSE)</f>
        <v>CE-GSD</v>
      </c>
    </row>
    <row r="162" spans="1:6" x14ac:dyDescent="0.35">
      <c r="A162" t="s">
        <v>468</v>
      </c>
      <c r="B162" t="s">
        <v>467</v>
      </c>
      <c r="C162">
        <f>VLOOKUP(A162,[1]Summary!C:D,2,FALSE)</f>
        <v>75.920000000000016</v>
      </c>
      <c r="D162" t="str">
        <f>VLOOKUP(A162,'[1]Cust Details'!D:L,9,FALSE)</f>
        <v>28000 AURORA RD, SOLON, OH</v>
      </c>
      <c r="E162">
        <f>VLOOKUP(A162,'[1]Cust Details'!D:L,8,FALSE)</f>
        <v>44139</v>
      </c>
      <c r="F162" t="str">
        <f>VLOOKUP(A162,'[1]Rate Class'!B:D,3,FALSE)</f>
        <v>CE-GSD</v>
      </c>
    </row>
    <row r="163" spans="1:6" x14ac:dyDescent="0.35">
      <c r="A163" t="s">
        <v>402</v>
      </c>
      <c r="B163" t="s">
        <v>401</v>
      </c>
      <c r="C163">
        <f>VLOOKUP(A163,[1]Summary!C:D,2,FALSE)</f>
        <v>64.240000000000009</v>
      </c>
      <c r="D163" t="str">
        <f>VLOOKUP(A163,'[1]Cust Details'!D:L,9,FALSE)</f>
        <v>EUCLID, EUCLID, OH</v>
      </c>
      <c r="E163">
        <f>VLOOKUP(A163,'[1]Cust Details'!D:L,8,FALSE)</f>
        <v>44132</v>
      </c>
      <c r="F163" t="str">
        <f>VLOOKUP(A163,'[1]Rate Class'!B:D,3,FALSE)</f>
        <v>CE-GSD</v>
      </c>
    </row>
    <row r="164" spans="1:6" x14ac:dyDescent="0.35">
      <c r="A164" t="s">
        <v>376</v>
      </c>
      <c r="B164" t="s">
        <v>375</v>
      </c>
      <c r="C164">
        <f>VLOOKUP(A164,[1]Summary!C:D,2,FALSE)</f>
        <v>81.760000000000019</v>
      </c>
      <c r="D164" t="str">
        <f>VLOOKUP(A164,'[1]Cust Details'!D:L,9,FALSE)</f>
        <v>LAKESHORE, EUCLID, OH</v>
      </c>
      <c r="E164">
        <f>VLOOKUP(A164,'[1]Cust Details'!D:L,8,FALSE)</f>
        <v>44132</v>
      </c>
      <c r="F164" t="str">
        <f>VLOOKUP(A164,'[1]Rate Class'!B:D,3,FALSE)</f>
        <v>CE-GSD</v>
      </c>
    </row>
    <row r="165" spans="1:6" x14ac:dyDescent="0.35">
      <c r="A165" t="s">
        <v>386</v>
      </c>
      <c r="B165" t="s">
        <v>385</v>
      </c>
      <c r="C165">
        <f>VLOOKUP(A165,[1]Summary!C:D,2,FALSE)</f>
        <v>81.760000000000019</v>
      </c>
      <c r="D165" t="str">
        <f>VLOOKUP(A165,'[1]Cust Details'!D:L,9,FALSE)</f>
        <v>HALLE DRIVE, EUCLID, OH</v>
      </c>
      <c r="E165">
        <f>VLOOKUP(A165,'[1]Cust Details'!D:L,8,FALSE)</f>
        <v>44132</v>
      </c>
      <c r="F165" t="str">
        <f>VLOOKUP(A165,'[1]Rate Class'!B:D,3,FALSE)</f>
        <v>CE-GSD</v>
      </c>
    </row>
    <row r="166" spans="1:6" x14ac:dyDescent="0.35">
      <c r="A166" t="s">
        <v>378</v>
      </c>
      <c r="B166" t="s">
        <v>377</v>
      </c>
      <c r="C166">
        <f>VLOOKUP(A166,[1]Summary!C:D,2,FALSE)</f>
        <v>81.760000000000019</v>
      </c>
      <c r="D166" t="str">
        <f>VLOOKUP(A166,'[1]Cust Details'!D:L,9,FALSE)</f>
        <v>LAKESHORE BLVD, EUCLID, OH</v>
      </c>
      <c r="E166">
        <f>VLOOKUP(A166,'[1]Cust Details'!D:L,8,FALSE)</f>
        <v>44132</v>
      </c>
      <c r="F166" t="str">
        <f>VLOOKUP(A166,'[1]Rate Class'!B:D,3,FALSE)</f>
        <v>CE-GSD</v>
      </c>
    </row>
    <row r="167" spans="1:6" x14ac:dyDescent="0.35">
      <c r="A167" t="s">
        <v>388</v>
      </c>
      <c r="B167" t="s">
        <v>387</v>
      </c>
      <c r="C167">
        <f>VLOOKUP(A167,[1]Summary!C:D,2,FALSE)</f>
        <v>81.760000000000019</v>
      </c>
      <c r="D167" t="str">
        <f>VLOOKUP(A167,'[1]Cust Details'!D:L,9,FALSE)</f>
        <v>LAKESHORE BOULEVARD, EUCLID, OH</v>
      </c>
      <c r="E167">
        <f>VLOOKUP(A167,'[1]Cust Details'!D:L,8,FALSE)</f>
        <v>44132</v>
      </c>
      <c r="F167" t="str">
        <f>VLOOKUP(A167,'[1]Rate Class'!B:D,3,FALSE)</f>
        <v>CE-GSD</v>
      </c>
    </row>
    <row r="168" spans="1:6" x14ac:dyDescent="0.35">
      <c r="A168" t="s">
        <v>380</v>
      </c>
      <c r="B168" t="s">
        <v>379</v>
      </c>
      <c r="C168">
        <f>VLOOKUP(A168,[1]Summary!C:D,2,FALSE)</f>
        <v>81.760000000000019</v>
      </c>
      <c r="D168" t="str">
        <f>VLOOKUP(A168,'[1]Cust Details'!D:L,9,FALSE)</f>
        <v>FORESTVIEW, EUCLID, OH</v>
      </c>
      <c r="E168">
        <f>VLOOKUP(A168,'[1]Cust Details'!D:L,8,FALSE)</f>
        <v>44132</v>
      </c>
      <c r="F168" t="str">
        <f>VLOOKUP(A168,'[1]Rate Class'!B:D,3,FALSE)</f>
        <v>CE-GSD</v>
      </c>
    </row>
    <row r="169" spans="1:6" x14ac:dyDescent="0.35">
      <c r="A169" t="s">
        <v>392</v>
      </c>
      <c r="B169" t="s">
        <v>391</v>
      </c>
      <c r="C169">
        <f>VLOOKUP(A169,[1]Summary!C:D,2,FALSE)</f>
        <v>75.920000000000016</v>
      </c>
      <c r="D169" t="str">
        <f>VLOOKUP(A169,'[1]Cust Details'!D:L,9,FALSE)</f>
        <v>BLISS LANE, EUCLID, OH</v>
      </c>
      <c r="E169">
        <f>VLOOKUP(A169,'[1]Cust Details'!D:L,8,FALSE)</f>
        <v>44123</v>
      </c>
      <c r="F169" t="str">
        <f>VLOOKUP(A169,'[1]Rate Class'!B:D,3,FALSE)</f>
        <v>CE-GSD</v>
      </c>
    </row>
    <row r="170" spans="1:6" x14ac:dyDescent="0.35">
      <c r="A170" t="s">
        <v>484</v>
      </c>
      <c r="B170" t="s">
        <v>483</v>
      </c>
      <c r="C170">
        <f>VLOOKUP(A170,[1]Summary!C:D,2,FALSE)</f>
        <v>70.080000000000013</v>
      </c>
      <c r="D170" t="str">
        <f>VLOOKUP(A170,'[1]Cust Details'!D:L,9,FALSE)</f>
        <v>ANNA LANE, BAY VILLAGE, OH</v>
      </c>
      <c r="E170">
        <f>VLOOKUP(A170,'[1]Cust Details'!D:L,8,FALSE)</f>
        <v>44140</v>
      </c>
      <c r="F170" t="str">
        <f>VLOOKUP(A170,'[1]Rate Class'!B:D,3,FALSE)</f>
        <v>CE-GSD</v>
      </c>
    </row>
    <row r="171" spans="1:6" x14ac:dyDescent="0.35">
      <c r="A171" t="s">
        <v>486</v>
      </c>
      <c r="B171" t="s">
        <v>485</v>
      </c>
      <c r="C171">
        <f>VLOOKUP(A171,[1]Summary!C:D,2,FALSE)</f>
        <v>70.080000000000013</v>
      </c>
      <c r="D171" t="str">
        <f>VLOOKUP(A171,'[1]Cust Details'!D:L,9,FALSE)</f>
        <v>WILDBROOK, BAY VILLAGE, OH</v>
      </c>
      <c r="E171">
        <f>VLOOKUP(A171,'[1]Cust Details'!D:L,8,FALSE)</f>
        <v>44140</v>
      </c>
      <c r="F171" t="str">
        <f>VLOOKUP(A171,'[1]Rate Class'!B:D,3,FALSE)</f>
        <v>CE-GSD</v>
      </c>
    </row>
    <row r="172" spans="1:6" x14ac:dyDescent="0.35">
      <c r="A172" t="s">
        <v>488</v>
      </c>
      <c r="B172" t="s">
        <v>487</v>
      </c>
      <c r="C172">
        <f>VLOOKUP(A172,[1]Summary!C:D,2,FALSE)</f>
        <v>70.080000000000013</v>
      </c>
      <c r="D172" t="str">
        <f>VLOOKUP(A172,'[1]Cust Details'!D:L,9,FALSE)</f>
        <v>WINDSOR, BAY VILLAGE, OH</v>
      </c>
      <c r="E172">
        <f>VLOOKUP(A172,'[1]Cust Details'!D:L,8,FALSE)</f>
        <v>44140</v>
      </c>
      <c r="F172" t="str">
        <f>VLOOKUP(A172,'[1]Rate Class'!B:D,3,FALSE)</f>
        <v>CE-GSD</v>
      </c>
    </row>
    <row r="173" spans="1:6" x14ac:dyDescent="0.35">
      <c r="A173" t="s">
        <v>490</v>
      </c>
      <c r="B173" t="s">
        <v>489</v>
      </c>
      <c r="C173">
        <f>VLOOKUP(A173,[1]Summary!C:D,2,FALSE)</f>
        <v>70.080000000000013</v>
      </c>
      <c r="D173" t="str">
        <f>VLOOKUP(A173,'[1]Cust Details'!D:L,9,FALSE)</f>
        <v>LONGBEACH, BAY VILLAGE, OH</v>
      </c>
      <c r="E173">
        <f>VLOOKUP(A173,'[1]Cust Details'!D:L,8,FALSE)</f>
        <v>44140</v>
      </c>
      <c r="F173" t="str">
        <f>VLOOKUP(A173,'[1]Rate Class'!B:D,3,FALSE)</f>
        <v>CE-GSD</v>
      </c>
    </row>
    <row r="174" spans="1:6" x14ac:dyDescent="0.35">
      <c r="A174" t="s">
        <v>492</v>
      </c>
      <c r="B174" t="s">
        <v>491</v>
      </c>
      <c r="C174">
        <f>VLOOKUP(A174,[1]Summary!C:D,2,FALSE)</f>
        <v>70.080000000000013</v>
      </c>
      <c r="D174" t="str">
        <f>VLOOKUP(A174,'[1]Cust Details'!D:L,9,FALSE)</f>
        <v>WOLF ROAD, BAY VILLAGE, OH</v>
      </c>
      <c r="E174">
        <f>VLOOKUP(A174,'[1]Cust Details'!D:L,8,FALSE)</f>
        <v>44140</v>
      </c>
      <c r="F174" t="str">
        <f>VLOOKUP(A174,'[1]Rate Class'!B:D,3,FALSE)</f>
        <v>CE-GSD</v>
      </c>
    </row>
    <row r="175" spans="1:6" x14ac:dyDescent="0.35">
      <c r="A175" t="s">
        <v>472</v>
      </c>
      <c r="B175" t="s">
        <v>471</v>
      </c>
      <c r="C175">
        <f>VLOOKUP(A175,[1]Summary!C:D,2,FALSE)</f>
        <v>70.080000000000013</v>
      </c>
      <c r="D175" t="str">
        <f>VLOOKUP(A175,'[1]Cust Details'!D:L,9,FALSE)</f>
        <v>DOUGLAS, BAY VILLAGE, OH</v>
      </c>
      <c r="E175">
        <f>VLOOKUP(A175,'[1]Cust Details'!D:L,8,FALSE)</f>
        <v>44140</v>
      </c>
      <c r="F175" t="str">
        <f>VLOOKUP(A175,'[1]Rate Class'!B:D,3,FALSE)</f>
        <v>CE-GSD</v>
      </c>
    </row>
    <row r="176" spans="1:6" x14ac:dyDescent="0.35">
      <c r="A176" t="s">
        <v>474</v>
      </c>
      <c r="B176" t="s">
        <v>473</v>
      </c>
      <c r="C176">
        <f>VLOOKUP(A176,[1]Summary!C:D,2,FALSE)</f>
        <v>70.080000000000013</v>
      </c>
      <c r="D176" t="str">
        <f>VLOOKUP(A176,'[1]Cust Details'!D:L,9,FALSE)</f>
        <v>AVALON, BAY VILLAGE, OH</v>
      </c>
      <c r="E176">
        <f>VLOOKUP(A176,'[1]Cust Details'!D:L,8,FALSE)</f>
        <v>44140</v>
      </c>
      <c r="F176" t="str">
        <f>VLOOKUP(A176,'[1]Rate Class'!B:D,3,FALSE)</f>
        <v>CE-GSD</v>
      </c>
    </row>
    <row r="177" spans="1:6" x14ac:dyDescent="0.35">
      <c r="A177" t="s">
        <v>494</v>
      </c>
      <c r="B177" t="s">
        <v>493</v>
      </c>
      <c r="C177">
        <f>VLOOKUP(A177,[1]Summary!C:D,2,FALSE)</f>
        <v>70.080000000000013</v>
      </c>
      <c r="D177" t="str">
        <f>VLOOKUP(A177,'[1]Cust Details'!D:L,9,FALSE)</f>
        <v>FAIR ROAD, STRONGSVILLE, OH</v>
      </c>
      <c r="E177">
        <f>VLOOKUP(A177,'[1]Cust Details'!D:L,8,FALSE)</f>
        <v>44149</v>
      </c>
      <c r="F177" t="str">
        <f>VLOOKUP(A177,'[1]Rate Class'!B:D,3,FALSE)</f>
        <v>CE-GSD</v>
      </c>
    </row>
    <row r="178" spans="1:6" x14ac:dyDescent="0.35">
      <c r="A178" t="s">
        <v>602</v>
      </c>
      <c r="B178" t="s">
        <v>601</v>
      </c>
      <c r="C178">
        <f>VLOOKUP(A178,[1]Summary!C:D,2,FALSE)</f>
        <v>64.240000000000009</v>
      </c>
      <c r="D178" t="str">
        <f>VLOOKUP(A178,'[1]Cust Details'!D:L,9,FALSE)</f>
        <v>GRANTWOOD DR, CLEVELAND, OH</v>
      </c>
      <c r="E178">
        <f>VLOOKUP(A178,'[1]Cust Details'!D:L,8,FALSE)</f>
        <v>44134</v>
      </c>
      <c r="F178" t="str">
        <f>VLOOKUP(A178,'[1]Rate Class'!B:D,3,FALSE)</f>
        <v>CE-GSD</v>
      </c>
    </row>
    <row r="179" spans="1:6" x14ac:dyDescent="0.35">
      <c r="A179" t="s">
        <v>733</v>
      </c>
      <c r="B179" t="s">
        <v>732</v>
      </c>
      <c r="C179">
        <f>VLOOKUP(A179,[1]Summary!C:D,2,FALSE)</f>
        <v>64.240000000000009</v>
      </c>
      <c r="D179" t="str">
        <f>VLOOKUP(A179,'[1]Cust Details'!D:L,9,FALSE)</f>
        <v>GREENBRIAR, STRONGSVILLE, OH</v>
      </c>
      <c r="E179">
        <f>VLOOKUP(A179,'[1]Cust Details'!D:L,8,FALSE)</f>
        <v>44136</v>
      </c>
      <c r="F179" t="str">
        <f>VLOOKUP(A179,'[1]Rate Class'!B:D,3,FALSE)</f>
        <v>CE-GSD</v>
      </c>
    </row>
    <row r="180" spans="1:6" x14ac:dyDescent="0.35">
      <c r="A180" t="s">
        <v>731</v>
      </c>
      <c r="B180" t="s">
        <v>730</v>
      </c>
      <c r="C180">
        <f>VLOOKUP(A180,[1]Summary!C:D,2,FALSE)</f>
        <v>70.080000000000013</v>
      </c>
      <c r="D180" t="str">
        <f>VLOOKUP(A180,'[1]Cust Details'!D:L,9,FALSE)</f>
        <v>EASTLAND, STRONGSVILLE, OH</v>
      </c>
      <c r="E180">
        <f>VLOOKUP(A180,'[1]Cust Details'!D:L,8,FALSE)</f>
        <v>44149</v>
      </c>
      <c r="F180" t="str">
        <f>VLOOKUP(A180,'[1]Rate Class'!B:D,3,FALSE)</f>
        <v>CE-GSD</v>
      </c>
    </row>
    <row r="181" spans="1:6" x14ac:dyDescent="0.35">
      <c r="A181" t="s">
        <v>536</v>
      </c>
      <c r="B181" t="s">
        <v>535</v>
      </c>
      <c r="C181">
        <f>VLOOKUP(A181,[1]Summary!C:D,2,FALSE)</f>
        <v>70.080000000000013</v>
      </c>
      <c r="D181" t="str">
        <f>VLOOKUP(A181,'[1]Cust Details'!D:L,9,FALSE)</f>
        <v>JONATHAN DRIVE, STRONGSVILLE, OH</v>
      </c>
      <c r="E181">
        <f>VLOOKUP(A181,'[1]Cust Details'!D:L,8,FALSE)</f>
        <v>44136</v>
      </c>
      <c r="F181" t="str">
        <f>VLOOKUP(A181,'[1]Rate Class'!B:D,3,FALSE)</f>
        <v>CE-GSD</v>
      </c>
    </row>
    <row r="182" spans="1:6" x14ac:dyDescent="0.35">
      <c r="A182" t="s">
        <v>598</v>
      </c>
      <c r="B182" t="s">
        <v>597</v>
      </c>
      <c r="C182">
        <f>VLOOKUP(A182,[1]Summary!C:D,2,FALSE)</f>
        <v>70.080000000000013</v>
      </c>
      <c r="D182" t="str">
        <f>VLOOKUP(A182,'[1]Cust Details'!D:L,9,FALSE)</f>
        <v>STAFFORD, STRONGSVILLE, OH</v>
      </c>
      <c r="E182">
        <f>VLOOKUP(A182,'[1]Cust Details'!D:L,8,FALSE)</f>
        <v>44136</v>
      </c>
      <c r="F182" t="str">
        <f>VLOOKUP(A182,'[1]Rate Class'!B:D,3,FALSE)</f>
        <v>CE-GSD</v>
      </c>
    </row>
    <row r="183" spans="1:6" x14ac:dyDescent="0.35">
      <c r="A183" t="s">
        <v>590</v>
      </c>
      <c r="B183" t="s">
        <v>589</v>
      </c>
      <c r="C183">
        <f>VLOOKUP(A183,[1]Summary!C:D,2,FALSE)</f>
        <v>64.240000000000009</v>
      </c>
      <c r="D183" t="str">
        <f>VLOOKUP(A183,'[1]Cust Details'!D:L,9,FALSE)</f>
        <v>WEST PLEASANT VALLEY, MIDDLEBURG HEIGHTS, OH</v>
      </c>
      <c r="E183">
        <f>VLOOKUP(A183,'[1]Cust Details'!D:L,8,FALSE)</f>
        <v>44130</v>
      </c>
      <c r="F183" t="str">
        <f>VLOOKUP(A183,'[1]Rate Class'!B:D,3,FALSE)</f>
        <v>CE-GSD</v>
      </c>
    </row>
    <row r="184" spans="1:6" x14ac:dyDescent="0.35">
      <c r="A184" t="s">
        <v>552</v>
      </c>
      <c r="B184" t="s">
        <v>551</v>
      </c>
      <c r="C184">
        <f>VLOOKUP(A184,[1]Summary!C:D,2,FALSE)</f>
        <v>64.240000000000009</v>
      </c>
      <c r="D184" t="str">
        <f>VLOOKUP(A184,'[1]Cust Details'!D:L,9,FALSE)</f>
        <v>SMITH ROAD, MIDDLEBURG HEIGHTS, OH</v>
      </c>
      <c r="E184">
        <f>VLOOKUP(A184,'[1]Cust Details'!D:L,8,FALSE)</f>
        <v>44130</v>
      </c>
      <c r="F184" t="str">
        <f>VLOOKUP(A184,'[1]Rate Class'!B:D,3,FALSE)</f>
        <v>CE-GSD</v>
      </c>
    </row>
    <row r="185" spans="1:6" x14ac:dyDescent="0.35">
      <c r="A185" t="s">
        <v>592</v>
      </c>
      <c r="B185" t="s">
        <v>591</v>
      </c>
      <c r="C185">
        <f>VLOOKUP(A185,[1]Summary!C:D,2,FALSE)</f>
        <v>64.240000000000009</v>
      </c>
      <c r="D185" t="str">
        <f>VLOOKUP(A185,'[1]Cust Details'!D:L,9,FALSE)</f>
        <v>PARK DRIVE, BROOK PARK, OH</v>
      </c>
      <c r="E185">
        <f>VLOOKUP(A185,'[1]Cust Details'!D:L,8,FALSE)</f>
        <v>44142</v>
      </c>
      <c r="F185" t="str">
        <f>VLOOKUP(A185,'[1]Rate Class'!B:D,3,FALSE)</f>
        <v>CE-GSD</v>
      </c>
    </row>
    <row r="186" spans="1:6" x14ac:dyDescent="0.35">
      <c r="A186" t="s">
        <v>588</v>
      </c>
      <c r="B186" t="s">
        <v>587</v>
      </c>
      <c r="C186">
        <f>VLOOKUP(A186,[1]Summary!C:D,2,FALSE)</f>
        <v>70.080000000000013</v>
      </c>
      <c r="D186" t="str">
        <f>VLOOKUP(A186,'[1]Cust Details'!D:L,9,FALSE)</f>
        <v>CHERRYWOOD, WARRENSVILLE HEIGHTS, OH</v>
      </c>
      <c r="E186">
        <f>VLOOKUP(A186,'[1]Cust Details'!D:L,8,FALSE)</f>
        <v>44122</v>
      </c>
      <c r="F186" t="str">
        <f>VLOOKUP(A186,'[1]Rate Class'!B:D,3,FALSE)</f>
        <v>CE-GSD</v>
      </c>
    </row>
    <row r="187" spans="1:6" x14ac:dyDescent="0.35">
      <c r="A187" t="s">
        <v>727</v>
      </c>
      <c r="B187" t="s">
        <v>726</v>
      </c>
      <c r="C187">
        <f>VLOOKUP(A187,[1]Summary!C:D,2,FALSE)</f>
        <v>70.080000000000013</v>
      </c>
      <c r="D187" t="str">
        <f>VLOOKUP(A187,'[1]Cust Details'!D:L,9,FALSE)</f>
        <v>NORWOOD, SHAKER HEIGHTS, OH</v>
      </c>
      <c r="E187">
        <f>VLOOKUP(A187,'[1]Cust Details'!D:L,8,FALSE)</f>
        <v>44122</v>
      </c>
      <c r="F187" t="str">
        <f>VLOOKUP(A187,'[1]Rate Class'!B:D,3,FALSE)</f>
        <v>CE-GSD</v>
      </c>
    </row>
    <row r="188" spans="1:6" x14ac:dyDescent="0.35">
      <c r="A188" t="s">
        <v>554</v>
      </c>
      <c r="B188" t="s">
        <v>553</v>
      </c>
      <c r="C188">
        <f>VLOOKUP(A188,[1]Summary!C:D,2,FALSE)</f>
        <v>64.240000000000009</v>
      </c>
      <c r="D188" t="str">
        <f>VLOOKUP(A188,'[1]Cust Details'!D:L,9,FALSE)</f>
        <v>W RIDGEWOOD, PARMA, OH</v>
      </c>
      <c r="E188">
        <f>VLOOKUP(A188,'[1]Cust Details'!D:L,8,FALSE)</f>
        <v>44134</v>
      </c>
      <c r="F188" t="str">
        <f>VLOOKUP(A188,'[1]Rate Class'!B:D,3,FALSE)</f>
        <v>CE-GSD</v>
      </c>
    </row>
    <row r="189" spans="1:6" x14ac:dyDescent="0.35">
      <c r="A189" t="s">
        <v>622</v>
      </c>
      <c r="B189" t="s">
        <v>621</v>
      </c>
      <c r="C189">
        <f>VLOOKUP(A189,[1]Summary!C:D,2,FALSE)</f>
        <v>64.240000000000009</v>
      </c>
      <c r="D189" t="str">
        <f>VLOOKUP(A189,'[1]Cust Details'!D:L,9,FALSE)</f>
        <v>STATE ROAD, PARMA, OH</v>
      </c>
      <c r="E189">
        <f>VLOOKUP(A189,'[1]Cust Details'!D:L,8,FALSE)</f>
        <v>44134</v>
      </c>
      <c r="F189" t="str">
        <f>VLOOKUP(A189,'[1]Rate Class'!B:D,3,FALSE)</f>
        <v>CE-GSD</v>
      </c>
    </row>
    <row r="190" spans="1:6" x14ac:dyDescent="0.35">
      <c r="A190" t="s">
        <v>600</v>
      </c>
      <c r="B190" t="s">
        <v>599</v>
      </c>
      <c r="C190">
        <f>VLOOKUP(A190,[1]Summary!C:D,2,FALSE)</f>
        <v>70.080000000000013</v>
      </c>
      <c r="D190" t="str">
        <f>VLOOKUP(A190,'[1]Cust Details'!D:L,9,FALSE)</f>
        <v>MILBURN, WALTON HILLS, OH</v>
      </c>
      <c r="E190">
        <f>VLOOKUP(A190,'[1]Cust Details'!D:L,8,FALSE)</f>
        <v>44146</v>
      </c>
      <c r="F190" t="str">
        <f>VLOOKUP(A190,'[1]Rate Class'!B:D,3,FALSE)</f>
        <v>CE-GSD</v>
      </c>
    </row>
    <row r="191" spans="1:6" x14ac:dyDescent="0.35">
      <c r="A191" t="s">
        <v>534</v>
      </c>
      <c r="B191" t="s">
        <v>533</v>
      </c>
      <c r="C191">
        <f>VLOOKUP(A191,[1]Summary!C:D,2,FALSE)</f>
        <v>81.760000000000019</v>
      </c>
      <c r="D191" t="str">
        <f>VLOOKUP(A191,'[1]Cust Details'!D:L,9,FALSE)</f>
        <v>NOBOTTOM, OLMSTED FALLS, OH</v>
      </c>
      <c r="E191">
        <f>VLOOKUP(A191,'[1]Cust Details'!D:L,8,FALSE)</f>
        <v>44138</v>
      </c>
      <c r="F191" t="str">
        <f>VLOOKUP(A191,'[1]Rate Class'!B:D,3,FALSE)</f>
        <v>CE-GSD</v>
      </c>
    </row>
    <row r="192" spans="1:6" x14ac:dyDescent="0.35">
      <c r="A192" t="s">
        <v>729</v>
      </c>
      <c r="B192" t="s">
        <v>728</v>
      </c>
      <c r="C192">
        <f>VLOOKUP(A192,[1]Summary!C:D,2,FALSE)</f>
        <v>70.080000000000013</v>
      </c>
      <c r="D192" t="str">
        <f>VLOOKUP(A192,'[1]Cust Details'!D:L,9,FALSE)</f>
        <v>6048 CHAGRIN HIGHLAND DR, Solon, OH</v>
      </c>
      <c r="E192" t="str">
        <f>VLOOKUP(A192,'[1]Cust Details'!D:L,8,FALSE)</f>
        <v>44139-5903</v>
      </c>
      <c r="F192" t="str">
        <f>VLOOKUP(A192,'[1]Rate Class'!B:D,3,FALSE)</f>
        <v>CE-GSD</v>
      </c>
    </row>
    <row r="193" spans="1:6" x14ac:dyDescent="0.35">
      <c r="A193" t="s">
        <v>628</v>
      </c>
      <c r="B193" t="s">
        <v>627</v>
      </c>
      <c r="C193">
        <f>VLOOKUP(A193,[1]Summary!C:D,2,FALSE)</f>
        <v>70.080000000000013</v>
      </c>
      <c r="D193" t="str">
        <f>VLOOKUP(A193,'[1]Cust Details'!D:L,9,FALSE)</f>
        <v>37805 PETTIBONE RD, REPEATER #109, SOLON, OH</v>
      </c>
      <c r="E193">
        <f>VLOOKUP(A193,'[1]Cust Details'!D:L,8,FALSE)</f>
        <v>44139</v>
      </c>
      <c r="F193" t="str">
        <f>VLOOKUP(A193,'[1]Rate Class'!B:D,3,FALSE)</f>
        <v>CE-GSD</v>
      </c>
    </row>
    <row r="194" spans="1:6" x14ac:dyDescent="0.35">
      <c r="A194" t="s">
        <v>618</v>
      </c>
      <c r="B194" t="s">
        <v>617</v>
      </c>
      <c r="C194">
        <f>VLOOKUP(A194,[1]Summary!C:D,2,FALSE)</f>
        <v>70.080000000000013</v>
      </c>
      <c r="D194" t="str">
        <f>VLOOKUP(A194,'[1]Cust Details'!D:L,9,FALSE)</f>
        <v>4632 WHITEHALL DR, South Euclid, OH</v>
      </c>
      <c r="E194" t="str">
        <f>VLOOKUP(A194,'[1]Cust Details'!D:L,8,FALSE)</f>
        <v>44121-3861</v>
      </c>
      <c r="F194" t="str">
        <f>VLOOKUP(A194,'[1]Rate Class'!B:D,3,FALSE)</f>
        <v>CE-GSD</v>
      </c>
    </row>
    <row r="195" spans="1:6" x14ac:dyDescent="0.35">
      <c r="A195" t="s">
        <v>630</v>
      </c>
      <c r="B195" t="s">
        <v>629</v>
      </c>
      <c r="C195">
        <f>VLOOKUP(A195,[1]Summary!C:D,2,FALSE)</f>
        <v>64.240000000000009</v>
      </c>
      <c r="D195" t="str">
        <f>VLOOKUP(A195,'[1]Cust Details'!D:L,9,FALSE)</f>
        <v>4749 ANDERSON RD, REPEATER #182, CLEVELAND, OH</v>
      </c>
      <c r="E195">
        <f>VLOOKUP(A195,'[1]Cust Details'!D:L,8,FALSE)</f>
        <v>44124</v>
      </c>
      <c r="F195" t="str">
        <f>VLOOKUP(A195,'[1]Rate Class'!B:D,3,FALSE)</f>
        <v>CE-GSD</v>
      </c>
    </row>
    <row r="196" spans="1:6" x14ac:dyDescent="0.35">
      <c r="A196" t="s">
        <v>620</v>
      </c>
      <c r="B196" t="s">
        <v>619</v>
      </c>
      <c r="C196">
        <f>VLOOKUP(A196,[1]Summary!C:D,2,FALSE)</f>
        <v>64.240000000000009</v>
      </c>
      <c r="D196" t="str">
        <f>VLOOKUP(A196,'[1]Cust Details'!D:L,9,FALSE)</f>
        <v>14582 PROSPECT RD, Strongsville, OH</v>
      </c>
      <c r="E196" t="str">
        <f>VLOOKUP(A196,'[1]Cust Details'!D:L,8,FALSE)</f>
        <v>44149-4840</v>
      </c>
      <c r="F196" t="str">
        <f>VLOOKUP(A196,'[1]Rate Class'!B:D,3,FALSE)</f>
        <v>CE-GSD</v>
      </c>
    </row>
    <row r="197" spans="1:6" x14ac:dyDescent="0.35">
      <c r="A197" t="s">
        <v>676</v>
      </c>
      <c r="B197" t="s">
        <v>675</v>
      </c>
      <c r="C197">
        <f>VLOOKUP(A197,[1]Summary!C:D,2,FALSE)</f>
        <v>70.080000000000013</v>
      </c>
      <c r="D197" t="str">
        <f>VLOOKUP(A197,'[1]Cust Details'!D:L,9,FALSE)</f>
        <v>6873 HIGHLAND DR, Solon, OH</v>
      </c>
      <c r="E197" t="str">
        <f>VLOOKUP(A197,'[1]Cust Details'!D:L,8,FALSE)</f>
        <v>44139-4614</v>
      </c>
      <c r="F197" t="str">
        <f>VLOOKUP(A197,'[1]Rate Class'!B:D,3,FALSE)</f>
        <v>CE-GSD</v>
      </c>
    </row>
    <row r="198" spans="1:6" x14ac:dyDescent="0.35">
      <c r="A198" t="s">
        <v>723</v>
      </c>
      <c r="B198" t="s">
        <v>722</v>
      </c>
      <c r="C198">
        <f>VLOOKUP(A198,[1]Summary!C:D,2,FALSE)</f>
        <v>75.920000000000016</v>
      </c>
      <c r="D198" t="str">
        <f>VLOOKUP(A198,'[1]Cust Details'!D:L,9,FALSE)</f>
        <v>3335 ARDMORE RD, Shaker Heights, OH</v>
      </c>
      <c r="E198" t="str">
        <f>VLOOKUP(A198,'[1]Cust Details'!D:L,8,FALSE)</f>
        <v>44120-3403</v>
      </c>
      <c r="F198" t="str">
        <f>VLOOKUP(A198,'[1]Rate Class'!B:D,3,FALSE)</f>
        <v>CE-GSD</v>
      </c>
    </row>
    <row r="199" spans="1:6" x14ac:dyDescent="0.35">
      <c r="A199" t="s">
        <v>721</v>
      </c>
      <c r="B199" t="s">
        <v>720</v>
      </c>
      <c r="C199">
        <f>VLOOKUP(A199,[1]Summary!C:D,2,FALSE)</f>
        <v>81.760000000000019</v>
      </c>
      <c r="D199" t="str">
        <f>VLOOKUP(A199,'[1]Cust Details'!D:L,9,FALSE)</f>
        <v>3175 ROCKY RIVER DR, Cleveland, OH</v>
      </c>
      <c r="E199" t="str">
        <f>VLOOKUP(A199,'[1]Cust Details'!D:L,8,FALSE)</f>
        <v>44111-1028</v>
      </c>
      <c r="F199" t="str">
        <f>VLOOKUP(A199,'[1]Rate Class'!B:D,3,FALSE)</f>
        <v>CE-GSD</v>
      </c>
    </row>
    <row r="200" spans="1:6" x14ac:dyDescent="0.35">
      <c r="A200" t="s">
        <v>666</v>
      </c>
      <c r="B200" t="s">
        <v>665</v>
      </c>
      <c r="C200">
        <f>VLOOKUP(A200,[1]Summary!C:D,2,FALSE)</f>
        <v>70.080000000000013</v>
      </c>
      <c r="D200" t="str">
        <f>VLOOKUP(A200,'[1]Cust Details'!D:L,9,FALSE)</f>
        <v>1126 AVONDALE RD, Cleveland, OH</v>
      </c>
      <c r="E200" t="str">
        <f>VLOOKUP(A200,'[1]Cust Details'!D:L,8,FALSE)</f>
        <v>44121-2925</v>
      </c>
      <c r="F200" t="str">
        <f>VLOOKUP(A200,'[1]Rate Class'!B:D,3,FALSE)</f>
        <v>CE-GSD</v>
      </c>
    </row>
    <row r="201" spans="1:6" x14ac:dyDescent="0.35">
      <c r="A201" t="s">
        <v>664</v>
      </c>
      <c r="B201" t="s">
        <v>663</v>
      </c>
      <c r="C201">
        <f>VLOOKUP(A201,[1]Summary!C:D,2,FALSE)</f>
        <v>70.080000000000013</v>
      </c>
      <c r="D201" t="str">
        <f>VLOOKUP(A201,'[1]Cust Details'!D:L,9,FALSE)</f>
        <v>3547 RIEDHAM RD, Shaker Heights, OH</v>
      </c>
      <c r="E201" t="str">
        <f>VLOOKUP(A201,'[1]Cust Details'!D:L,8,FALSE)</f>
        <v>44120-5210</v>
      </c>
      <c r="F201" t="str">
        <f>VLOOKUP(A201,'[1]Rate Class'!B:D,3,FALSE)</f>
        <v>CE-GSD</v>
      </c>
    </row>
    <row r="202" spans="1:6" x14ac:dyDescent="0.35">
      <c r="A202" t="s">
        <v>684</v>
      </c>
      <c r="B202" t="s">
        <v>683</v>
      </c>
      <c r="C202">
        <f>VLOOKUP(A202,[1]Summary!C:D,2,FALSE)</f>
        <v>70.080000000000013</v>
      </c>
      <c r="D202" t="str">
        <f>VLOOKUP(A202,'[1]Cust Details'!D:L,9,FALSE)</f>
        <v>35550 TIMBERLANE DR, Solon, OH</v>
      </c>
      <c r="E202" t="str">
        <f>VLOOKUP(A202,'[1]Cust Details'!D:L,8,FALSE)</f>
        <v>44139-2412</v>
      </c>
      <c r="F202" t="str">
        <f>VLOOKUP(A202,'[1]Rate Class'!B:D,3,FALSE)</f>
        <v>CE-GSD</v>
      </c>
    </row>
    <row r="203" spans="1:6" x14ac:dyDescent="0.35">
      <c r="A203" t="s">
        <v>662</v>
      </c>
      <c r="B203" t="s">
        <v>661</v>
      </c>
      <c r="C203">
        <f>VLOOKUP(A203,[1]Summary!C:D,2,FALSE)</f>
        <v>81.760000000000019</v>
      </c>
      <c r="D203" t="str">
        <f>VLOOKUP(A203,'[1]Cust Details'!D:L,9,FALSE)</f>
        <v>25300 BAGLEY RD, Olmsted Falls, OH</v>
      </c>
      <c r="E203" t="str">
        <f>VLOOKUP(A203,'[1]Cust Details'!D:L,8,FALSE)</f>
        <v>44138-2212</v>
      </c>
      <c r="F203" t="str">
        <f>VLOOKUP(A203,'[1]Rate Class'!B:D,3,FALSE)</f>
        <v>CE-GSD</v>
      </c>
    </row>
    <row r="204" spans="1:6" x14ac:dyDescent="0.35">
      <c r="A204" t="s">
        <v>686</v>
      </c>
      <c r="B204" t="s">
        <v>685</v>
      </c>
      <c r="C204">
        <f>VLOOKUP(A204,[1]Summary!C:D,2,FALSE)</f>
        <v>64.240000000000009</v>
      </c>
      <c r="D204" t="str">
        <f>VLOOKUP(A204,'[1]Cust Details'!D:L,9,FALSE)</f>
        <v>356 MINER RD, Highland Heights, OH</v>
      </c>
      <c r="E204" t="str">
        <f>VLOOKUP(A204,'[1]Cust Details'!D:L,8,FALSE)</f>
        <v>44143-1537</v>
      </c>
      <c r="F204" t="str">
        <f>VLOOKUP(A204,'[1]Rate Class'!B:D,3,FALSE)</f>
        <v>CE-GSD</v>
      </c>
    </row>
    <row r="205" spans="1:6" x14ac:dyDescent="0.35">
      <c r="A205" t="s">
        <v>713</v>
      </c>
      <c r="B205" t="s">
        <v>712</v>
      </c>
      <c r="C205">
        <f>VLOOKUP(A205,[1]Summary!C:D,2,FALSE)</f>
        <v>75.920000000000016</v>
      </c>
      <c r="D205" t="str">
        <f>VLOOKUP(A205,'[1]Cust Details'!D:L,9,FALSE)</f>
        <v>7889 GATES MILLS BLVD, GATES MILLS, OH</v>
      </c>
      <c r="E205">
        <f>VLOOKUP(A205,'[1]Cust Details'!D:L,8,FALSE)</f>
        <v>44040</v>
      </c>
      <c r="F205" t="str">
        <f>VLOOKUP(A205,'[1]Rate Class'!B:D,3,FALSE)</f>
        <v>CE-GSD</v>
      </c>
    </row>
    <row r="206" spans="1:6" x14ac:dyDescent="0.35">
      <c r="A206" t="s">
        <v>688</v>
      </c>
      <c r="B206" t="s">
        <v>687</v>
      </c>
      <c r="C206">
        <f>VLOOKUP(A206,[1]Summary!C:D,2,FALSE)</f>
        <v>66</v>
      </c>
      <c r="D206" t="str">
        <f>VLOOKUP(A206,'[1]Cust Details'!D:L,9,FALSE)</f>
        <v>4537 MAYFIELD RD, South Euclid, OH</v>
      </c>
      <c r="E206" t="str">
        <f>VLOOKUP(A206,'[1]Cust Details'!D:L,8,FALSE)</f>
        <v>44121-4016</v>
      </c>
      <c r="F206" t="str">
        <f>VLOOKUP(A206,'[1]Rate Class'!B:D,3,FALSE)</f>
        <v>CE-GSD</v>
      </c>
    </row>
    <row r="207" spans="1:6" x14ac:dyDescent="0.35">
      <c r="A207" t="s">
        <v>715</v>
      </c>
      <c r="B207" t="s">
        <v>714</v>
      </c>
      <c r="C207">
        <f>VLOOKUP(A207,[1]Summary!C:D,2,FALSE)</f>
        <v>75.920000000000016</v>
      </c>
      <c r="D207" t="str">
        <f>VLOOKUP(A207,'[1]Cust Details'!D:L,9,FALSE)</f>
        <v>2885 EATON RD, SHAKER HEIGHTS, OH</v>
      </c>
      <c r="E207">
        <f>VLOOKUP(A207,'[1]Cust Details'!D:L,8,FALSE)</f>
        <v>44122</v>
      </c>
      <c r="F207" t="str">
        <f>VLOOKUP(A207,'[1]Rate Class'!B:D,3,FALSE)</f>
        <v>CE-GSD</v>
      </c>
    </row>
    <row r="208" spans="1:6" x14ac:dyDescent="0.35">
      <c r="A208" t="s">
        <v>725</v>
      </c>
      <c r="B208" t="s">
        <v>724</v>
      </c>
      <c r="C208">
        <f>VLOOKUP(A208,[1]Summary!C:D,2,FALSE)</f>
        <v>75.920000000000016</v>
      </c>
      <c r="D208" t="str">
        <f>VLOOKUP(A208,'[1]Cust Details'!D:L,9,FALSE)</f>
        <v>15900 S WOODLAND RD, Shaker Heights, OH</v>
      </c>
      <c r="E208" t="str">
        <f>VLOOKUP(A208,'[1]Cust Details'!D:L,8,FALSE)</f>
        <v>44120-1860</v>
      </c>
      <c r="F208" t="str">
        <f>VLOOKUP(A208,'[1]Rate Class'!B:D,3,FALSE)</f>
        <v>CE-GSD</v>
      </c>
    </row>
    <row r="209" spans="1:6" x14ac:dyDescent="0.35">
      <c r="A209" t="s">
        <v>682</v>
      </c>
      <c r="B209" t="s">
        <v>681</v>
      </c>
      <c r="C209">
        <f>VLOOKUP(A209,[1]Summary!C:D,2,FALSE)</f>
        <v>81.760000000000019</v>
      </c>
      <c r="D209" t="str">
        <f>VLOOKUP(A209,'[1]Cust Details'!D:L,9,FALSE)</f>
        <v>1621 SHEFFIELD RD, South Euclid, OH</v>
      </c>
      <c r="E209" t="str">
        <f>VLOOKUP(A209,'[1]Cust Details'!D:L,8,FALSE)</f>
        <v>44121-3646</v>
      </c>
      <c r="F209" t="str">
        <f>VLOOKUP(A209,'[1]Rate Class'!B:D,3,FALSE)</f>
        <v>CE-GSD</v>
      </c>
    </row>
    <row r="210" spans="1:6" x14ac:dyDescent="0.35">
      <c r="A210" t="s">
        <v>761</v>
      </c>
      <c r="B210" t="s">
        <v>760</v>
      </c>
      <c r="C210">
        <f>VLOOKUP(A210,[1]Summary!C:D,2,FALSE)</f>
        <v>70.080000000000013</v>
      </c>
      <c r="D210" t="str">
        <f>VLOOKUP(A210,'[1]Cust Details'!D:L,9,FALSE)</f>
        <v>410 JUNEWAY DR, Bay Village, OH</v>
      </c>
      <c r="E210" t="str">
        <f>VLOOKUP(A210,'[1]Cust Details'!D:L,8,FALSE)</f>
        <v>44140-2601</v>
      </c>
      <c r="F210" t="str">
        <f>VLOOKUP(A210,'[1]Rate Class'!B:D,3,FALSE)</f>
        <v>CE-GSD</v>
      </c>
    </row>
    <row r="211" spans="1:6" x14ac:dyDescent="0.35">
      <c r="A211" t="s">
        <v>757</v>
      </c>
      <c r="B211" t="s">
        <v>756</v>
      </c>
      <c r="C211">
        <f>VLOOKUP(A211,[1]Summary!C:D,2,FALSE)</f>
        <v>81.760000000000019</v>
      </c>
      <c r="D211" t="str">
        <f>VLOOKUP(A211,'[1]Cust Details'!D:L,9,FALSE)</f>
        <v>2859 COVENTRY RD, Shaker Heights, OH</v>
      </c>
      <c r="E211" t="str">
        <f>VLOOKUP(A211,'[1]Cust Details'!D:L,8,FALSE)</f>
        <v>44120-2237</v>
      </c>
      <c r="F211" t="str">
        <f>VLOOKUP(A211,'[1]Rate Class'!B:D,3,FALSE)</f>
        <v>CE-GSD</v>
      </c>
    </row>
    <row r="212" spans="1:6" x14ac:dyDescent="0.35">
      <c r="A212" t="s">
        <v>765</v>
      </c>
      <c r="B212" t="s">
        <v>764</v>
      </c>
      <c r="C212">
        <f>VLOOKUP(A212,[1]Summary!C:D,2,FALSE)</f>
        <v>70.080000000000013</v>
      </c>
      <c r="D212" t="str">
        <f>VLOOKUP(A212,'[1]Cust Details'!D:L,9,FALSE)</f>
        <v>7000 SOM CENTER RD, Solon, OH</v>
      </c>
      <c r="E212" t="str">
        <f>VLOOKUP(A212,'[1]Cust Details'!D:L,8,FALSE)</f>
        <v>44139-4212</v>
      </c>
      <c r="F212" t="str">
        <f>VLOOKUP(A212,'[1]Rate Class'!B:D,3,FALSE)</f>
        <v>CE-GSD</v>
      </c>
    </row>
    <row r="213" spans="1:6" x14ac:dyDescent="0.35">
      <c r="A213" t="s">
        <v>759</v>
      </c>
      <c r="B213" t="s">
        <v>758</v>
      </c>
      <c r="C213">
        <f>VLOOKUP(A213,[1]Summary!C:D,2,FALSE)</f>
        <v>75.920000000000016</v>
      </c>
      <c r="D213" t="str">
        <f>VLOOKUP(A213,'[1]Cust Details'!D:L,9,FALSE)</f>
        <v>4081 WILMINGTON RD, South Euclid, OH</v>
      </c>
      <c r="E213" t="str">
        <f>VLOOKUP(A213,'[1]Cust Details'!D:L,8,FALSE)</f>
        <v>44121-2617</v>
      </c>
      <c r="F213" t="str">
        <f>VLOOKUP(A213,'[1]Rate Class'!B:D,3,FALSE)</f>
        <v>CE-GSD</v>
      </c>
    </row>
    <row r="214" spans="1:6" x14ac:dyDescent="0.35">
      <c r="A214" t="s">
        <v>850</v>
      </c>
      <c r="B214" t="s">
        <v>849</v>
      </c>
      <c r="C214">
        <f>VLOOKUP(A214,[1]Summary!C:D,2,FALSE)</f>
        <v>81.760000000000019</v>
      </c>
      <c r="D214" t="str">
        <f>VLOOKUP(A214,'[1]Cust Details'!D:L,9,FALSE)</f>
        <v>3181 FAIRMOUNT BLVD, Cleveland Heights, OH</v>
      </c>
      <c r="E214" t="str">
        <f>VLOOKUP(A214,'[1]Cust Details'!D:L,8,FALSE)</f>
        <v>44118-4130</v>
      </c>
      <c r="F214" t="str">
        <f>VLOOKUP(A214,'[1]Rate Class'!B:D,3,FALSE)</f>
        <v>CE-GSD</v>
      </c>
    </row>
    <row r="215" spans="1:6" x14ac:dyDescent="0.35">
      <c r="A215" t="s">
        <v>441</v>
      </c>
      <c r="B215" t="s">
        <v>440</v>
      </c>
      <c r="C215">
        <f>VLOOKUP(A215,[1]Summary!C:D,2,FALSE)</f>
        <v>64.240000000000009</v>
      </c>
      <c r="D215" t="str">
        <f>VLOOKUP(A215,'[1]Cust Details'!D:L,9,FALSE)</f>
        <v>ORCHARD, FAIRVIEW PARK, OH</v>
      </c>
      <c r="E215">
        <f>VLOOKUP(A215,'[1]Cust Details'!D:L,8,FALSE)</f>
        <v>44126</v>
      </c>
      <c r="F215" t="str">
        <f>VLOOKUP(A215,'[1]Rate Class'!B:D,3,FALSE)</f>
        <v>CE-GSD</v>
      </c>
    </row>
    <row r="216" spans="1:6" x14ac:dyDescent="0.35">
      <c r="A216" t="s">
        <v>437</v>
      </c>
      <c r="B216" t="s">
        <v>436</v>
      </c>
      <c r="C216">
        <f>VLOOKUP(A216,[1]Summary!C:D,2,FALSE)</f>
        <v>64.240000000000009</v>
      </c>
      <c r="D216" t="str">
        <f>VLOOKUP(A216,'[1]Cust Details'!D:L,9,FALSE)</f>
        <v>WALTER, NORTH OLMSTED, OH</v>
      </c>
      <c r="E216">
        <f>VLOOKUP(A216,'[1]Cust Details'!D:L,8,FALSE)</f>
        <v>44070</v>
      </c>
      <c r="F216" t="str">
        <f>VLOOKUP(A216,'[1]Rate Class'!B:D,3,FALSE)</f>
        <v>CE-GSD</v>
      </c>
    </row>
    <row r="217" spans="1:6" x14ac:dyDescent="0.35">
      <c r="A217" t="s">
        <v>439</v>
      </c>
      <c r="B217" t="s">
        <v>438</v>
      </c>
      <c r="C217">
        <f>VLOOKUP(A217,[1]Summary!C:D,2,FALSE)</f>
        <v>64.240000000000009</v>
      </c>
      <c r="D217" t="str">
        <f>VLOOKUP(A217,'[1]Cust Details'!D:L,9,FALSE)</f>
        <v>W 231, NORTH OLMSTED, OH</v>
      </c>
      <c r="E217">
        <f>VLOOKUP(A217,'[1]Cust Details'!D:L,8,FALSE)</f>
        <v>44070</v>
      </c>
      <c r="F217" t="str">
        <f>VLOOKUP(A217,'[1]Rate Class'!B:D,3,FALSE)</f>
        <v>CE-GSD</v>
      </c>
    </row>
    <row r="218" spans="1:6" x14ac:dyDescent="0.35">
      <c r="A218" t="s">
        <v>411</v>
      </c>
      <c r="B218" t="s">
        <v>410</v>
      </c>
      <c r="C218">
        <f>VLOOKUP(A218,[1]Summary!C:D,2,FALSE)</f>
        <v>64.240000000000009</v>
      </c>
      <c r="D218" t="str">
        <f>VLOOKUP(A218,'[1]Cust Details'!D:L,9,FALSE)</f>
        <v>ALBION, NORTH ROYALTON, OH</v>
      </c>
      <c r="E218">
        <f>VLOOKUP(A218,'[1]Cust Details'!D:L,8,FALSE)</f>
        <v>44133</v>
      </c>
      <c r="F218" t="str">
        <f>VLOOKUP(A218,'[1]Rate Class'!B:D,3,FALSE)</f>
        <v>CE-GSD</v>
      </c>
    </row>
    <row r="219" spans="1:6" x14ac:dyDescent="0.35">
      <c r="A219" t="s">
        <v>421</v>
      </c>
      <c r="B219" t="s">
        <v>420</v>
      </c>
      <c r="C219">
        <f>VLOOKUP(A219,[1]Summary!C:D,2,FALSE)</f>
        <v>64.240000000000009</v>
      </c>
      <c r="D219" t="str">
        <f>VLOOKUP(A219,'[1]Cust Details'!D:L,9,FALSE)</f>
        <v>GABRIELLA, PARMA, OH</v>
      </c>
      <c r="E219">
        <f>VLOOKUP(A219,'[1]Cust Details'!D:L,8,FALSE)</f>
        <v>44134</v>
      </c>
      <c r="F219" t="str">
        <f>VLOOKUP(A219,'[1]Rate Class'!B:D,3,FALSE)</f>
        <v>CE-GSD</v>
      </c>
    </row>
    <row r="220" spans="1:6" x14ac:dyDescent="0.35">
      <c r="A220" t="s">
        <v>518</v>
      </c>
      <c r="B220" t="s">
        <v>517</v>
      </c>
      <c r="C220">
        <f>VLOOKUP(A220,[1]Summary!C:D,2,FALSE)</f>
        <v>64.240000000000009</v>
      </c>
      <c r="D220" t="str">
        <f>VLOOKUP(A220,'[1]Cust Details'!D:L,9,FALSE)</f>
        <v>LAVERNE, PARMA, OH</v>
      </c>
      <c r="E220">
        <f>VLOOKUP(A220,'[1]Cust Details'!D:L,8,FALSE)</f>
        <v>44134</v>
      </c>
      <c r="F220" t="str">
        <f>VLOOKUP(A220,'[1]Rate Class'!B:D,3,FALSE)</f>
        <v>CE-GSD</v>
      </c>
    </row>
    <row r="221" spans="1:6" x14ac:dyDescent="0.35">
      <c r="A221" t="s">
        <v>423</v>
      </c>
      <c r="B221" t="s">
        <v>422</v>
      </c>
      <c r="C221">
        <f>VLOOKUP(A221,[1]Summary!C:D,2,FALSE)</f>
        <v>64.240000000000009</v>
      </c>
      <c r="D221" t="str">
        <f>VLOOKUP(A221,'[1]Cust Details'!D:L,9,FALSE)</f>
        <v>HOERTZ, PARMA, OH</v>
      </c>
      <c r="E221">
        <f>VLOOKUP(A221,'[1]Cust Details'!D:L,8,FALSE)</f>
        <v>44134</v>
      </c>
      <c r="F221" t="str">
        <f>VLOOKUP(A221,'[1]Rate Class'!B:D,3,FALSE)</f>
        <v>CE-GSD</v>
      </c>
    </row>
    <row r="222" spans="1:6" x14ac:dyDescent="0.35">
      <c r="A222" t="s">
        <v>425</v>
      </c>
      <c r="B222" t="s">
        <v>424</v>
      </c>
      <c r="C222">
        <f>VLOOKUP(A222,[1]Summary!C:D,2,FALSE)</f>
        <v>64.240000000000009</v>
      </c>
      <c r="D222" t="str">
        <f>VLOOKUP(A222,'[1]Cust Details'!D:L,9,FALSE)</f>
        <v>HOPE HEAVEN, PARMA, OH</v>
      </c>
      <c r="E222">
        <f>VLOOKUP(A222,'[1]Cust Details'!D:L,8,FALSE)</f>
        <v>44134</v>
      </c>
      <c r="F222" t="str">
        <f>VLOOKUP(A222,'[1]Rate Class'!B:D,3,FALSE)</f>
        <v>CE-GSD</v>
      </c>
    </row>
    <row r="223" spans="1:6" x14ac:dyDescent="0.35">
      <c r="A223" t="s">
        <v>417</v>
      </c>
      <c r="B223" t="s">
        <v>416</v>
      </c>
      <c r="C223">
        <f>VLOOKUP(A223,[1]Summary!C:D,2,FALSE)</f>
        <v>64.240000000000009</v>
      </c>
      <c r="D223" t="str">
        <f>VLOOKUP(A223,'[1]Cust Details'!D:L,9,FALSE)</f>
        <v>BRUNSWICK, MAPLE HEIGHTS, OH</v>
      </c>
      <c r="E223">
        <f>VLOOKUP(A223,'[1]Cust Details'!D:L,8,FALSE)</f>
        <v>44137</v>
      </c>
      <c r="F223" t="str">
        <f>VLOOKUP(A223,'[1]Rate Class'!B:D,3,FALSE)</f>
        <v>CE-GSD</v>
      </c>
    </row>
    <row r="224" spans="1:6" x14ac:dyDescent="0.35">
      <c r="A224" t="s">
        <v>415</v>
      </c>
      <c r="B224" t="s">
        <v>414</v>
      </c>
      <c r="C224">
        <f>VLOOKUP(A224,[1]Summary!C:D,2,FALSE)</f>
        <v>64.240000000000009</v>
      </c>
      <c r="D224" t="str">
        <f>VLOOKUP(A224,'[1]Cust Details'!D:L,9,FALSE)</f>
        <v>CANNON, SOLON, OH</v>
      </c>
      <c r="E224">
        <f>VLOOKUP(A224,'[1]Cust Details'!D:L,8,FALSE)</f>
        <v>44139</v>
      </c>
      <c r="F224" t="str">
        <f>VLOOKUP(A224,'[1]Rate Class'!B:D,3,FALSE)</f>
        <v>CE-GSD</v>
      </c>
    </row>
    <row r="225" spans="1:6" x14ac:dyDescent="0.35">
      <c r="A225" t="s">
        <v>427</v>
      </c>
      <c r="B225" t="s">
        <v>426</v>
      </c>
      <c r="C225">
        <f>VLOOKUP(A225,[1]Summary!C:D,2,FALSE)</f>
        <v>64.240000000000009</v>
      </c>
      <c r="D225" t="str">
        <f>VLOOKUP(A225,'[1]Cust Details'!D:L,9,FALSE)</f>
        <v>W. WALLINGS, BROADVIEW HEIGHTS, OH</v>
      </c>
      <c r="E225">
        <f>VLOOKUP(A225,'[1]Cust Details'!D:L,8,FALSE)</f>
        <v>44147</v>
      </c>
      <c r="F225" t="str">
        <f>VLOOKUP(A225,'[1]Rate Class'!B:D,3,FALSE)</f>
        <v>CE-GSD</v>
      </c>
    </row>
    <row r="226" spans="1:6" x14ac:dyDescent="0.35">
      <c r="A226" t="s">
        <v>435</v>
      </c>
      <c r="B226" t="s">
        <v>434</v>
      </c>
      <c r="C226">
        <f>VLOOKUP(A226,[1]Summary!C:D,2,FALSE)</f>
        <v>64.240000000000009</v>
      </c>
      <c r="D226" t="str">
        <f>VLOOKUP(A226,'[1]Cust Details'!D:L,9,FALSE)</f>
        <v>W. 224 STREET, FAIRVIEW PARK, OH</v>
      </c>
      <c r="E226">
        <f>VLOOKUP(A226,'[1]Cust Details'!D:L,8,FALSE)</f>
        <v>44126</v>
      </c>
      <c r="F226" t="str">
        <f>VLOOKUP(A226,'[1]Rate Class'!B:D,3,FALSE)</f>
        <v>CE-GSD</v>
      </c>
    </row>
    <row r="227" spans="1:6" x14ac:dyDescent="0.35">
      <c r="A227" t="s">
        <v>443</v>
      </c>
      <c r="B227" t="s">
        <v>442</v>
      </c>
      <c r="C227">
        <f>VLOOKUP(A227,[1]Summary!C:D,2,FALSE)</f>
        <v>64.240000000000009</v>
      </c>
      <c r="D227" t="str">
        <f>VLOOKUP(A227,'[1]Cust Details'!D:L,9,FALSE)</f>
        <v>OVERLOOK DRIVE, FAIRVIEW PARK, OH</v>
      </c>
      <c r="E227">
        <f>VLOOKUP(A227,'[1]Cust Details'!D:L,8,FALSE)</f>
        <v>44126</v>
      </c>
      <c r="F227" t="str">
        <f>VLOOKUP(A227,'[1]Rate Class'!B:D,3,FALSE)</f>
        <v>CE-GSD</v>
      </c>
    </row>
    <row r="228" spans="1:6" x14ac:dyDescent="0.35">
      <c r="A228" t="s">
        <v>407</v>
      </c>
      <c r="B228" t="s">
        <v>406</v>
      </c>
      <c r="C228">
        <f>VLOOKUP(A228,[1]Summary!C:D,2,FALSE)</f>
        <v>64.240000000000009</v>
      </c>
      <c r="D228" t="str">
        <f>VLOOKUP(A228,'[1]Cust Details'!D:L,9,FALSE)</f>
        <v>ROYALWOOD, NORTH ROYALTON, OH</v>
      </c>
      <c r="E228">
        <f>VLOOKUP(A228,'[1]Cust Details'!D:L,8,FALSE)</f>
        <v>44133</v>
      </c>
      <c r="F228" t="str">
        <f>VLOOKUP(A228,'[1]Rate Class'!B:D,3,FALSE)</f>
        <v>CE-GSD</v>
      </c>
    </row>
    <row r="229" spans="1:6" x14ac:dyDescent="0.35">
      <c r="A229" t="s">
        <v>612</v>
      </c>
      <c r="B229" t="s">
        <v>611</v>
      </c>
      <c r="C229">
        <f>VLOOKUP(A229,[1]Summary!C:D,2,FALSE)</f>
        <v>64.240000000000009</v>
      </c>
      <c r="D229" t="str">
        <f>VLOOKUP(A229,'[1]Cust Details'!D:L,9,FALSE)</f>
        <v>W. 33, CLEVELAND, OH</v>
      </c>
      <c r="E229">
        <f>VLOOKUP(A229,'[1]Cust Details'!D:L,8,FALSE)</f>
        <v>44109</v>
      </c>
      <c r="F229" t="str">
        <f>VLOOKUP(A229,'[1]Rate Class'!B:D,3,FALSE)</f>
        <v>CE-GSD</v>
      </c>
    </row>
    <row r="230" spans="1:6" x14ac:dyDescent="0.35">
      <c r="A230" t="s">
        <v>558</v>
      </c>
      <c r="B230" t="s">
        <v>557</v>
      </c>
      <c r="C230">
        <f>VLOOKUP(A230,[1]Summary!C:D,2,FALSE)</f>
        <v>64.240000000000009</v>
      </c>
      <c r="D230" t="str">
        <f>VLOOKUP(A230,'[1]Cust Details'!D:L,9,FALSE)</f>
        <v>ARCHMERE, BROOKLYN, OH</v>
      </c>
      <c r="E230">
        <f>VLOOKUP(A230,'[1]Cust Details'!D:L,8,FALSE)</f>
        <v>44144</v>
      </c>
      <c r="F230" t="str">
        <f>VLOOKUP(A230,'[1]Rate Class'!B:D,3,FALSE)</f>
        <v>CE-GSD</v>
      </c>
    </row>
    <row r="231" spans="1:6" x14ac:dyDescent="0.35">
      <c r="A231" t="s">
        <v>596</v>
      </c>
      <c r="B231" t="s">
        <v>595</v>
      </c>
      <c r="C231">
        <f>VLOOKUP(A231,[1]Summary!C:D,2,FALSE)</f>
        <v>64.240000000000009</v>
      </c>
      <c r="D231" t="str">
        <f>VLOOKUP(A231,'[1]Cust Details'!D:L,9,FALSE)</f>
        <v>1620 E SCHAAF RD, BROOKLYN HEIGHTS, OH</v>
      </c>
      <c r="E231">
        <f>VLOOKUP(A231,'[1]Cust Details'!D:L,8,FALSE)</f>
        <v>44131</v>
      </c>
      <c r="F231" t="str">
        <f>VLOOKUP(A231,'[1]Rate Class'!B:D,3,FALSE)</f>
        <v>CE-GSD</v>
      </c>
    </row>
    <row r="232" spans="1:6" x14ac:dyDescent="0.35">
      <c r="A232" t="s">
        <v>751</v>
      </c>
      <c r="B232" t="s">
        <v>750</v>
      </c>
      <c r="C232">
        <f>VLOOKUP(A232,[1]Summary!C:D,2,FALSE)</f>
        <v>64.240000000000009</v>
      </c>
      <c r="D232" t="str">
        <f>VLOOKUP(A232,'[1]Cust Details'!D:L,9,FALSE)</f>
        <v>KIMBERLY DRIVE, BEDFORD HEIGHTS, OH</v>
      </c>
      <c r="E232">
        <f>VLOOKUP(A232,'[1]Cust Details'!D:L,8,FALSE)</f>
        <v>44146</v>
      </c>
      <c r="F232" t="str">
        <f>VLOOKUP(A232,'[1]Rate Class'!B:D,3,FALSE)</f>
        <v>CE-GSD</v>
      </c>
    </row>
    <row r="233" spans="1:6" x14ac:dyDescent="0.35">
      <c r="A233" t="s">
        <v>771</v>
      </c>
      <c r="B233" t="s">
        <v>770</v>
      </c>
      <c r="C233">
        <f>VLOOKUP(A233,[1]Summary!C:D,2,FALSE)</f>
        <v>64.240000000000009</v>
      </c>
      <c r="D233" t="str">
        <f>VLOOKUP(A233,'[1]Cust Details'!D:L,9,FALSE)</f>
        <v>FAIRTREE ROAD, BEDFORD HEIGHTS, OH</v>
      </c>
      <c r="E233">
        <f>VLOOKUP(A233,'[1]Cust Details'!D:L,8,FALSE)</f>
        <v>44146</v>
      </c>
      <c r="F233" t="str">
        <f>VLOOKUP(A233,'[1]Rate Class'!B:D,3,FALSE)</f>
        <v>CE-GSD</v>
      </c>
    </row>
    <row r="234" spans="1:6" x14ac:dyDescent="0.35">
      <c r="A234" t="s">
        <v>737</v>
      </c>
      <c r="B234" t="s">
        <v>736</v>
      </c>
      <c r="C234">
        <f>VLOOKUP(A234,[1]Summary!C:D,2,FALSE)</f>
        <v>64.240000000000009</v>
      </c>
      <c r="D234" t="str">
        <f>VLOOKUP(A234,'[1]Cust Details'!D:L,9,FALSE)</f>
        <v>GENESEE, MAYFIELD HEIGHTS, OH</v>
      </c>
      <c r="E234">
        <f>VLOOKUP(A234,'[1]Cust Details'!D:L,8,FALSE)</f>
        <v>44124</v>
      </c>
      <c r="F234" t="str">
        <f>VLOOKUP(A234,'[1]Rate Class'!B:D,3,FALSE)</f>
        <v>CE-GSD</v>
      </c>
    </row>
    <row r="235" spans="1:6" x14ac:dyDescent="0.35">
      <c r="A235" t="s">
        <v>739</v>
      </c>
      <c r="B235" t="s">
        <v>738</v>
      </c>
      <c r="C235">
        <f>VLOOKUP(A235,[1]Summary!C:D,2,FALSE)</f>
        <v>64.240000000000009</v>
      </c>
      <c r="D235" t="str">
        <f>VLOOKUP(A235,'[1]Cust Details'!D:L,9,FALSE)</f>
        <v>CRESTWOOD, MAYFIELD HEIGHTS, OH</v>
      </c>
      <c r="E235">
        <f>VLOOKUP(A235,'[1]Cust Details'!D:L,8,FALSE)</f>
        <v>44124</v>
      </c>
      <c r="F235" t="str">
        <f>VLOOKUP(A235,'[1]Rate Class'!B:D,3,FALSE)</f>
        <v>CE-GSD</v>
      </c>
    </row>
    <row r="236" spans="1:6" x14ac:dyDescent="0.35">
      <c r="A236" t="s">
        <v>409</v>
      </c>
      <c r="B236" t="s">
        <v>408</v>
      </c>
      <c r="C236">
        <f>VLOOKUP(A236,[1]Summary!C:D,2,FALSE)</f>
        <v>64.240000000000009</v>
      </c>
      <c r="D236" t="str">
        <f>VLOOKUP(A236,'[1]Cust Details'!D:L,9,FALSE)</f>
        <v>SUNSET, MAYFIELD HEIGHTS, OH</v>
      </c>
      <c r="E236">
        <f>VLOOKUP(A236,'[1]Cust Details'!D:L,8,FALSE)</f>
        <v>44124</v>
      </c>
      <c r="F236" t="str">
        <f>VLOOKUP(A236,'[1]Rate Class'!B:D,3,FALSE)</f>
        <v>CE-GSD</v>
      </c>
    </row>
    <row r="237" spans="1:6" x14ac:dyDescent="0.35">
      <c r="A237" t="s">
        <v>429</v>
      </c>
      <c r="B237" t="s">
        <v>428</v>
      </c>
      <c r="C237">
        <f>VLOOKUP(A237,[1]Summary!C:D,2,FALSE)</f>
        <v>64.240000000000009</v>
      </c>
      <c r="D237" t="str">
        <f>VLOOKUP(A237,'[1]Cust Details'!D:L,9,FALSE)</f>
        <v>7320 STONEHAM RD, GATES MILLS, OH</v>
      </c>
      <c r="E237">
        <f>VLOOKUP(A237,'[1]Cust Details'!D:L,8,FALSE)</f>
        <v>44040</v>
      </c>
      <c r="F237" t="str">
        <f>VLOOKUP(A237,'[1]Rate Class'!B:D,3,FALSE)</f>
        <v>CE-GSD</v>
      </c>
    </row>
    <row r="238" spans="1:6" x14ac:dyDescent="0.35">
      <c r="A238" t="s">
        <v>445</v>
      </c>
      <c r="B238" t="s">
        <v>444</v>
      </c>
      <c r="C238">
        <f>VLOOKUP(A238,[1]Summary!C:D,2,FALSE)</f>
        <v>64.240000000000009</v>
      </c>
      <c r="D238" t="str">
        <f>VLOOKUP(A238,'[1]Cust Details'!D:L,9,FALSE)</f>
        <v>WESTWOOD, FAIRVIEW PARK, OH</v>
      </c>
      <c r="E238">
        <f>VLOOKUP(A238,'[1]Cust Details'!D:L,8,FALSE)</f>
        <v>44126</v>
      </c>
      <c r="F238" t="str">
        <f>VLOOKUP(A238,'[1]Rate Class'!B:D,3,FALSE)</f>
        <v>CE-GSD</v>
      </c>
    </row>
    <row r="239" spans="1:6" x14ac:dyDescent="0.35">
      <c r="A239" t="s">
        <v>431</v>
      </c>
      <c r="B239" t="s">
        <v>430</v>
      </c>
      <c r="C239">
        <f>VLOOKUP(A239,[1]Summary!C:D,2,FALSE)</f>
        <v>64.240000000000009</v>
      </c>
      <c r="D239" t="str">
        <f>VLOOKUP(A239,'[1]Cust Details'!D:L,9,FALSE)</f>
        <v>BRANTWOOD, WESTLAKE, OH</v>
      </c>
      <c r="E239">
        <f>VLOOKUP(A239,'[1]Cust Details'!D:L,8,FALSE)</f>
        <v>44145</v>
      </c>
      <c r="F239" t="str">
        <f>VLOOKUP(A239,'[1]Rate Class'!B:D,3,FALSE)</f>
        <v>CE-GSD</v>
      </c>
    </row>
    <row r="240" spans="1:6" x14ac:dyDescent="0.35">
      <c r="A240" t="s">
        <v>433</v>
      </c>
      <c r="B240" t="s">
        <v>432</v>
      </c>
      <c r="C240">
        <f>VLOOKUP(A240,[1]Summary!C:D,2,FALSE)</f>
        <v>64.240000000000009</v>
      </c>
      <c r="D240" t="str">
        <f>VLOOKUP(A240,'[1]Cust Details'!D:L,9,FALSE)</f>
        <v>SMITH, WESTLAKE, OH</v>
      </c>
      <c r="E240">
        <f>VLOOKUP(A240,'[1]Cust Details'!D:L,8,FALSE)</f>
        <v>44145</v>
      </c>
      <c r="F240" t="str">
        <f>VLOOKUP(A240,'[1]Rate Class'!B:D,3,FALSE)</f>
        <v>CE-GSD</v>
      </c>
    </row>
    <row r="241" spans="1:6" x14ac:dyDescent="0.35">
      <c r="A241" t="s">
        <v>447</v>
      </c>
      <c r="B241" t="s">
        <v>446</v>
      </c>
      <c r="C241">
        <f>VLOOKUP(A241,[1]Summary!C:D,2,FALSE)</f>
        <v>70.080000000000013</v>
      </c>
      <c r="D241" t="str">
        <f>VLOOKUP(A241,'[1]Cust Details'!D:L,9,FALSE)</f>
        <v>W. 212, FAIRVIEW PARK, OH</v>
      </c>
      <c r="E241">
        <f>VLOOKUP(A241,'[1]Cust Details'!D:L,8,FALSE)</f>
        <v>44126</v>
      </c>
      <c r="F241" t="str">
        <f>VLOOKUP(A241,'[1]Rate Class'!B:D,3,FALSE)</f>
        <v>CE-GSD</v>
      </c>
    </row>
    <row r="242" spans="1:6" x14ac:dyDescent="0.35">
      <c r="A242" t="s">
        <v>405</v>
      </c>
      <c r="B242" t="s">
        <v>403</v>
      </c>
      <c r="C242">
        <f>VLOOKUP(A242,[1]Summary!C:D,2,FALSE)</f>
        <v>64.240000000000009</v>
      </c>
      <c r="D242" t="str">
        <f>VLOOKUP(A242,'[1]Cust Details'!D:L,9,FALSE)</f>
        <v>795 WALNUT DR, EUCLID, OH</v>
      </c>
      <c r="E242">
        <f>VLOOKUP(A242,'[1]Cust Details'!D:L,8,FALSE)</f>
        <v>44132</v>
      </c>
      <c r="F242" t="str">
        <f>VLOOKUP(A242,'[1]Rate Class'!B:D,3,FALSE)</f>
        <v>CE-GSD</v>
      </c>
    </row>
    <row r="243" spans="1:6" x14ac:dyDescent="0.35">
      <c r="A243" t="s">
        <v>419</v>
      </c>
      <c r="B243" t="s">
        <v>418</v>
      </c>
      <c r="C243">
        <f>VLOOKUP(A243,[1]Summary!C:D,2,FALSE)</f>
        <v>64.240000000000009</v>
      </c>
      <c r="D243" t="str">
        <f>VLOOKUP(A243,'[1]Cust Details'!D:L,9,FALSE)</f>
        <v>MILES ROAD, SOLON, OH</v>
      </c>
      <c r="E243">
        <f>VLOOKUP(A243,'[1]Cust Details'!D:L,8,FALSE)</f>
        <v>44139</v>
      </c>
      <c r="F243" t="str">
        <f>VLOOKUP(A243,'[1]Rate Class'!B:D,3,FALSE)</f>
        <v>CE-GSD</v>
      </c>
    </row>
    <row r="244" spans="1:6" x14ac:dyDescent="0.35">
      <c r="A244" t="s">
        <v>413</v>
      </c>
      <c r="B244" t="s">
        <v>412</v>
      </c>
      <c r="C244">
        <f>VLOOKUP(A244,[1]Summary!C:D,2,FALSE)</f>
        <v>64.240000000000009</v>
      </c>
      <c r="D244" t="str">
        <f>VLOOKUP(A244,'[1]Cust Details'!D:L,9,FALSE)</f>
        <v>SOM CENTER ROAD, SOLON, OH</v>
      </c>
      <c r="E244">
        <f>VLOOKUP(A244,'[1]Cust Details'!D:L,8,FALSE)</f>
        <v>44139</v>
      </c>
      <c r="F244" t="str">
        <f>VLOOKUP(A244,'[1]Rate Class'!B:D,3,FALSE)</f>
        <v>CE-GSD</v>
      </c>
    </row>
    <row r="245" spans="1:6" x14ac:dyDescent="0.35">
      <c r="A245" t="s">
        <v>449</v>
      </c>
      <c r="B245" t="s">
        <v>448</v>
      </c>
      <c r="C245">
        <f>VLOOKUP(A245,[1]Summary!C:D,2,FALSE)</f>
        <v>70.080000000000013</v>
      </c>
      <c r="D245" t="str">
        <f>VLOOKUP(A245,'[1]Cust Details'!D:L,9,FALSE)</f>
        <v>FERNWOOD DRIVE, OLMSTED FALLS, OH</v>
      </c>
      <c r="E245">
        <f>VLOOKUP(A245,'[1]Cust Details'!D:L,8,FALSE)</f>
        <v>44138</v>
      </c>
      <c r="F245" t="str">
        <f>VLOOKUP(A245,'[1]Rate Class'!B:D,3,FALSE)</f>
        <v>CE-GSD</v>
      </c>
    </row>
    <row r="246" spans="1:6" x14ac:dyDescent="0.35">
      <c r="A246" t="s">
        <v>538</v>
      </c>
      <c r="B246" t="s">
        <v>537</v>
      </c>
      <c r="C246">
        <f>VLOOKUP(A246,[1]Summary!C:D,2,FALSE)</f>
        <v>528</v>
      </c>
      <c r="D246" t="str">
        <f>VLOOKUP(A246,'[1]Cust Details'!D:L,9,FALSE)</f>
        <v>14846 BOSTON RD, Strongsville, OH</v>
      </c>
      <c r="E246" t="str">
        <f>VLOOKUP(A246,'[1]Cust Details'!D:L,8,FALSE)</f>
        <v>44136-8608</v>
      </c>
      <c r="F246" t="str">
        <f>VLOOKUP(A246,'[1]Rate Class'!B:D,3,FALSE)</f>
        <v>CE-GSD</v>
      </c>
    </row>
    <row r="247" spans="1:6" x14ac:dyDescent="0.35">
      <c r="A247" t="s">
        <v>578</v>
      </c>
      <c r="B247" t="s">
        <v>577</v>
      </c>
      <c r="C247">
        <f>VLOOKUP(A247,[1]Summary!C:D,2,FALSE)</f>
        <v>64.240000000000009</v>
      </c>
      <c r="D247" t="str">
        <f>VLOOKUP(A247,'[1]Cust Details'!D:L,9,FALSE)</f>
        <v>SCHWAB, PARMA, OH</v>
      </c>
      <c r="E247">
        <f>VLOOKUP(A247,'[1]Cust Details'!D:L,8,FALSE)</f>
        <v>44130</v>
      </c>
      <c r="F247" t="str">
        <f>VLOOKUP(A247,'[1]Rate Class'!B:D,3,FALSE)</f>
        <v>CE-GSD</v>
      </c>
    </row>
    <row r="248" spans="1:6" x14ac:dyDescent="0.35">
      <c r="A248" t="s">
        <v>526</v>
      </c>
      <c r="B248" t="s">
        <v>525</v>
      </c>
      <c r="C248">
        <f>VLOOKUP(A248,[1]Summary!C:D,2,FALSE)</f>
        <v>64.240000000000009</v>
      </c>
      <c r="D248" t="str">
        <f>VLOOKUP(A248,'[1]Cust Details'!D:L,9,FALSE)</f>
        <v>GARDEN VALLEY, CLEVELAND, OH</v>
      </c>
      <c r="E248">
        <f>VLOOKUP(A248,'[1]Cust Details'!D:L,8,FALSE)</f>
        <v>44104</v>
      </c>
      <c r="F248" t="str">
        <f>VLOOKUP(A248,'[1]Rate Class'!B:D,3,FALSE)</f>
        <v>CE-GSD</v>
      </c>
    </row>
    <row r="249" spans="1:6" x14ac:dyDescent="0.35">
      <c r="A249" t="s">
        <v>544</v>
      </c>
      <c r="B249" t="s">
        <v>543</v>
      </c>
      <c r="C249">
        <f>VLOOKUP(A249,[1]Summary!C:D,2,FALSE)</f>
        <v>64.240000000000009</v>
      </c>
      <c r="D249" t="str">
        <f>VLOOKUP(A249,'[1]Cust Details'!D:L,9,FALSE)</f>
        <v>HARVARD, CLEVELAND, OH</v>
      </c>
      <c r="E249">
        <f>VLOOKUP(A249,'[1]Cust Details'!D:L,8,FALSE)</f>
        <v>44105</v>
      </c>
      <c r="F249" t="str">
        <f>VLOOKUP(A249,'[1]Rate Class'!B:D,3,FALSE)</f>
        <v>CE-GSD</v>
      </c>
    </row>
    <row r="250" spans="1:6" x14ac:dyDescent="0.35">
      <c r="A250" t="s">
        <v>560</v>
      </c>
      <c r="B250" t="s">
        <v>559</v>
      </c>
      <c r="C250">
        <f>VLOOKUP(A250,[1]Summary!C:D,2,FALSE)</f>
        <v>64.240000000000009</v>
      </c>
      <c r="D250" t="str">
        <f>VLOOKUP(A250,'[1]Cust Details'!D:L,9,FALSE)</f>
        <v>JACQUE ROAD, STRONGSVILLE, OH</v>
      </c>
      <c r="E250">
        <f>VLOOKUP(A250,'[1]Cust Details'!D:L,8,FALSE)</f>
        <v>44136</v>
      </c>
      <c r="F250" t="str">
        <f>VLOOKUP(A250,'[1]Rate Class'!B:D,3,FALSE)</f>
        <v>CE-GSD</v>
      </c>
    </row>
    <row r="251" spans="1:6" x14ac:dyDescent="0.35">
      <c r="A251" t="s">
        <v>562</v>
      </c>
      <c r="B251" t="s">
        <v>561</v>
      </c>
      <c r="C251">
        <f>VLOOKUP(A251,[1]Summary!C:D,2,FALSE)</f>
        <v>64.240000000000009</v>
      </c>
      <c r="D251" t="str">
        <f>VLOOKUP(A251,'[1]Cust Details'!D:L,9,FALSE)</f>
        <v>W 130 STREET, NORTH ROYALTON, OH</v>
      </c>
      <c r="E251">
        <f>VLOOKUP(A251,'[1]Cust Details'!D:L,8,FALSE)</f>
        <v>44133</v>
      </c>
      <c r="F251" t="str">
        <f>VLOOKUP(A251,'[1]Rate Class'!B:D,3,FALSE)</f>
        <v>CE-GSD</v>
      </c>
    </row>
    <row r="252" spans="1:6" x14ac:dyDescent="0.35">
      <c r="A252" t="s">
        <v>604</v>
      </c>
      <c r="B252" t="s">
        <v>603</v>
      </c>
      <c r="C252">
        <f>VLOOKUP(A252,[1]Summary!C:D,2,FALSE)</f>
        <v>64.240000000000009</v>
      </c>
      <c r="D252" t="str">
        <f>VLOOKUP(A252,'[1]Cust Details'!D:L,9,FALSE)</f>
        <v>STATE ROUTE 82, NORTH ROYALTON, OH</v>
      </c>
      <c r="E252">
        <f>VLOOKUP(A252,'[1]Cust Details'!D:L,8,FALSE)</f>
        <v>44133</v>
      </c>
      <c r="F252" t="str">
        <f>VLOOKUP(A252,'[1]Rate Class'!B:D,3,FALSE)</f>
        <v>CE-GSD</v>
      </c>
    </row>
    <row r="253" spans="1:6" x14ac:dyDescent="0.35">
      <c r="A253" t="s">
        <v>574</v>
      </c>
      <c r="B253" t="s">
        <v>573</v>
      </c>
      <c r="C253">
        <f>VLOOKUP(A253,[1]Summary!C:D,2,FALSE)</f>
        <v>64.240000000000009</v>
      </c>
      <c r="D253" t="str">
        <f>VLOOKUP(A253,'[1]Cust Details'!D:L,9,FALSE)</f>
        <v>OAKRIDGE, NORTH ROYALTON, OH</v>
      </c>
      <c r="E253">
        <f>VLOOKUP(A253,'[1]Cust Details'!D:L,8,FALSE)</f>
        <v>44133</v>
      </c>
      <c r="F253" t="str">
        <f>VLOOKUP(A253,'[1]Rate Class'!B:D,3,FALSE)</f>
        <v>CE-GSD</v>
      </c>
    </row>
    <row r="254" spans="1:6" x14ac:dyDescent="0.35">
      <c r="A254" t="s">
        <v>528</v>
      </c>
      <c r="B254" t="s">
        <v>527</v>
      </c>
      <c r="C254">
        <f>VLOOKUP(A254,[1]Summary!C:D,2,FALSE)</f>
        <v>64.240000000000009</v>
      </c>
      <c r="D254" t="str">
        <f>VLOOKUP(A254,'[1]Cust Details'!D:L,9,FALSE)</f>
        <v>LAUREL ROAD, INDEPENDENCE, OH</v>
      </c>
      <c r="E254">
        <f>VLOOKUP(A254,'[1]Cust Details'!D:L,8,FALSE)</f>
        <v>44131</v>
      </c>
      <c r="F254" t="str">
        <f>VLOOKUP(A254,'[1]Rate Class'!B:D,3,FALSE)</f>
        <v>CE-GSD</v>
      </c>
    </row>
    <row r="255" spans="1:6" x14ac:dyDescent="0.35">
      <c r="A255" t="s">
        <v>548</v>
      </c>
      <c r="B255" t="s">
        <v>547</v>
      </c>
      <c r="C255">
        <f>VLOOKUP(A255,[1]Summary!C:D,2,FALSE)</f>
        <v>64.240000000000009</v>
      </c>
      <c r="D255" t="str">
        <f>VLOOKUP(A255,'[1]Cust Details'!D:L,9,FALSE)</f>
        <v>STEARNS ROAD, NORTH OLMSTED, OH</v>
      </c>
      <c r="E255">
        <f>VLOOKUP(A255,'[1]Cust Details'!D:L,8,FALSE)</f>
        <v>44070</v>
      </c>
      <c r="F255" t="str">
        <f>VLOOKUP(A255,'[1]Rate Class'!B:D,3,FALSE)</f>
        <v>CE-GSD</v>
      </c>
    </row>
    <row r="256" spans="1:6" x14ac:dyDescent="0.35">
      <c r="A256" t="s">
        <v>550</v>
      </c>
      <c r="B256" t="s">
        <v>549</v>
      </c>
      <c r="C256">
        <f>VLOOKUP(A256,[1]Summary!C:D,2,FALSE)</f>
        <v>64.240000000000009</v>
      </c>
      <c r="D256" t="str">
        <f>VLOOKUP(A256,'[1]Cust Details'!D:L,9,FALSE)</f>
        <v>LORAIN, NORTH OLMSTED, OH</v>
      </c>
      <c r="E256">
        <f>VLOOKUP(A256,'[1]Cust Details'!D:L,8,FALSE)</f>
        <v>44070</v>
      </c>
      <c r="F256" t="str">
        <f>VLOOKUP(A256,'[1]Rate Class'!B:D,3,FALSE)</f>
        <v>CE-GSD</v>
      </c>
    </row>
    <row r="257" spans="1:6" x14ac:dyDescent="0.35">
      <c r="A257" t="s">
        <v>540</v>
      </c>
      <c r="B257" t="s">
        <v>539</v>
      </c>
      <c r="C257">
        <f>VLOOKUP(A257,[1]Summary!C:D,2,FALSE)</f>
        <v>64.240000000000009</v>
      </c>
      <c r="D257" t="str">
        <f>VLOOKUP(A257,'[1]Cust Details'!D:L,9,FALSE)</f>
        <v>BARTON, NORTH OLMSTED, OH</v>
      </c>
      <c r="E257">
        <f>VLOOKUP(A257,'[1]Cust Details'!D:L,8,FALSE)</f>
        <v>44070</v>
      </c>
      <c r="F257" t="str">
        <f>VLOOKUP(A257,'[1]Rate Class'!B:D,3,FALSE)</f>
        <v>CE-GSD</v>
      </c>
    </row>
    <row r="258" spans="1:6" x14ac:dyDescent="0.35">
      <c r="A258" t="s">
        <v>568</v>
      </c>
      <c r="B258" t="s">
        <v>567</v>
      </c>
      <c r="C258">
        <f>VLOOKUP(A258,[1]Summary!C:D,2,FALSE)</f>
        <v>64.240000000000009</v>
      </c>
      <c r="D258" t="str">
        <f>VLOOKUP(A258,'[1]Cust Details'!D:L,9,FALSE)</f>
        <v>E RIDGEWOOD DR, SEVEN HILLS, OH</v>
      </c>
      <c r="E258">
        <f>VLOOKUP(A258,'[1]Cust Details'!D:L,8,FALSE)</f>
        <v>44131</v>
      </c>
      <c r="F258" t="str">
        <f>VLOOKUP(A258,'[1]Rate Class'!B:D,3,FALSE)</f>
        <v>CE-GSD</v>
      </c>
    </row>
    <row r="259" spans="1:6" x14ac:dyDescent="0.35">
      <c r="A259" t="s">
        <v>741</v>
      </c>
      <c r="B259" t="s">
        <v>740</v>
      </c>
      <c r="C259">
        <f>VLOOKUP(A259,[1]Summary!C:D,2,FALSE)</f>
        <v>64.240000000000009</v>
      </c>
      <c r="D259" t="str">
        <f>VLOOKUP(A259,'[1]Cust Details'!D:L,9,FALSE)</f>
        <v>3550 RIDGE RD, Cleveland, OH</v>
      </c>
      <c r="E259" t="str">
        <f>VLOOKUP(A259,'[1]Cust Details'!D:L,8,FALSE)</f>
        <v>44102-5444</v>
      </c>
      <c r="F259" t="str">
        <f>VLOOKUP(A259,'[1]Rate Class'!B:D,3,FALSE)</f>
        <v>CE-GSD</v>
      </c>
    </row>
    <row r="260" spans="1:6" x14ac:dyDescent="0.35">
      <c r="A260" t="s">
        <v>749</v>
      </c>
      <c r="B260" t="s">
        <v>748</v>
      </c>
      <c r="C260">
        <f>VLOOKUP(A260,[1]Summary!C:D,2,FALSE)</f>
        <v>64.240000000000009</v>
      </c>
      <c r="D260" t="str">
        <f>VLOOKUP(A260,'[1]Cust Details'!D:L,9,FALSE)</f>
        <v>SPRINGFIELD, WARRENSVILLE HEIGHTS, OH</v>
      </c>
      <c r="E260">
        <f>VLOOKUP(A260,'[1]Cust Details'!D:L,8,FALSE)</f>
        <v>44128</v>
      </c>
      <c r="F260" t="str">
        <f>VLOOKUP(A260,'[1]Rate Class'!B:D,3,FALSE)</f>
        <v>CE-GSD</v>
      </c>
    </row>
    <row r="261" spans="1:6" x14ac:dyDescent="0.35">
      <c r="A261" t="s">
        <v>570</v>
      </c>
      <c r="B261" t="s">
        <v>569</v>
      </c>
      <c r="C261">
        <f>VLOOKUP(A261,[1]Summary!C:D,2,FALSE)</f>
        <v>64.240000000000009</v>
      </c>
      <c r="D261" t="str">
        <f>VLOOKUP(A261,'[1]Cust Details'!D:L,9,FALSE)</f>
        <v>RICHMOND ROAD, BEDFORD HEIGHTS, OH</v>
      </c>
      <c r="E261">
        <f>VLOOKUP(A261,'[1]Cust Details'!D:L,8,FALSE)</f>
        <v>44146</v>
      </c>
      <c r="F261" t="str">
        <f>VLOOKUP(A261,'[1]Rate Class'!B:D,3,FALSE)</f>
        <v>CE-GSD</v>
      </c>
    </row>
    <row r="262" spans="1:6" x14ac:dyDescent="0.35">
      <c r="A262" t="s">
        <v>572</v>
      </c>
      <c r="B262" t="s">
        <v>571</v>
      </c>
      <c r="C262">
        <f>VLOOKUP(A262,[1]Summary!C:D,2,FALSE)</f>
        <v>64.240000000000009</v>
      </c>
      <c r="D262" t="str">
        <f>VLOOKUP(A262,'[1]Cust Details'!D:L,9,FALSE)</f>
        <v>BRAINARD, SOLON, OH</v>
      </c>
      <c r="E262">
        <f>VLOOKUP(A262,'[1]Cust Details'!D:L,8,FALSE)</f>
        <v>44139</v>
      </c>
      <c r="F262" t="str">
        <f>VLOOKUP(A262,'[1]Rate Class'!B:D,3,FALSE)</f>
        <v>CE-GSD</v>
      </c>
    </row>
    <row r="263" spans="1:6" x14ac:dyDescent="0.35">
      <c r="A263" t="s">
        <v>775</v>
      </c>
      <c r="B263" t="s">
        <v>774</v>
      </c>
      <c r="C263">
        <f>VLOOKUP(A263,[1]Summary!C:D,2,FALSE)</f>
        <v>64.240000000000009</v>
      </c>
      <c r="D263" t="str">
        <f>VLOOKUP(A263,'[1]Cust Details'!D:L,9,FALSE)</f>
        <v>PERKINS, BEDFORD HEIGHTS, OH</v>
      </c>
      <c r="E263">
        <f>VLOOKUP(A263,'[1]Cust Details'!D:L,8,FALSE)</f>
        <v>44146</v>
      </c>
      <c r="F263" t="str">
        <f>VLOOKUP(A263,'[1]Rate Class'!B:D,3,FALSE)</f>
        <v>CE-GSD</v>
      </c>
    </row>
    <row r="264" spans="1:6" x14ac:dyDescent="0.35">
      <c r="A264" t="s">
        <v>606</v>
      </c>
      <c r="B264" t="s">
        <v>605</v>
      </c>
      <c r="C264">
        <f>VLOOKUP(A264,[1]Summary!C:D,2,FALSE)</f>
        <v>64.240000000000009</v>
      </c>
      <c r="D264" t="str">
        <f>VLOOKUP(A264,'[1]Cust Details'!D:L,9,FALSE)</f>
        <v>LANDER, SOLON, OH</v>
      </c>
      <c r="E264">
        <f>VLOOKUP(A264,'[1]Cust Details'!D:L,8,FALSE)</f>
        <v>44139</v>
      </c>
      <c r="F264" t="str">
        <f>VLOOKUP(A264,'[1]Rate Class'!B:D,3,FALSE)</f>
        <v>CE-GSD</v>
      </c>
    </row>
    <row r="265" spans="1:6" x14ac:dyDescent="0.35">
      <c r="A265" t="s">
        <v>546</v>
      </c>
      <c r="B265" t="s">
        <v>545</v>
      </c>
      <c r="C265">
        <f>VLOOKUP(A265,[1]Summary!C:D,2,FALSE)</f>
        <v>64.240000000000009</v>
      </c>
      <c r="D265" t="str">
        <f>VLOOKUP(A265,'[1]Cust Details'!D:L,9,FALSE)</f>
        <v>WOODCREST, CHAGRIN FALLS, OH</v>
      </c>
      <c r="E265">
        <f>VLOOKUP(A265,'[1]Cust Details'!D:L,8,FALSE)</f>
        <v>44022</v>
      </c>
      <c r="F265" t="str">
        <f>VLOOKUP(A265,'[1]Rate Class'!B:D,3,FALSE)</f>
        <v>CE-GSD</v>
      </c>
    </row>
    <row r="266" spans="1:6" x14ac:dyDescent="0.35">
      <c r="A266" t="s">
        <v>580</v>
      </c>
      <c r="B266" t="s">
        <v>579</v>
      </c>
      <c r="C266">
        <f>VLOOKUP(A266,[1]Summary!C:D,2,FALSE)</f>
        <v>64.240000000000009</v>
      </c>
      <c r="D266" t="str">
        <f>VLOOKUP(A266,'[1]Cust Details'!D:L,9,FALSE)</f>
        <v>RANDOLPH ROAD, BEDFORD HEIGHTS, OH</v>
      </c>
      <c r="E266">
        <f>VLOOKUP(A266,'[1]Cust Details'!D:L,8,FALSE)</f>
        <v>44128</v>
      </c>
      <c r="F266" t="str">
        <f>VLOOKUP(A266,'[1]Rate Class'!B:D,3,FALSE)</f>
        <v>CE-GSD</v>
      </c>
    </row>
    <row r="267" spans="1:6" x14ac:dyDescent="0.35">
      <c r="A267" t="s">
        <v>576</v>
      </c>
      <c r="B267" t="s">
        <v>575</v>
      </c>
      <c r="C267">
        <f>VLOOKUP(A267,[1]Summary!C:D,2,FALSE)</f>
        <v>64.240000000000009</v>
      </c>
      <c r="D267" t="str">
        <f>VLOOKUP(A267,'[1]Cust Details'!D:L,9,FALSE)</f>
        <v>ELDRIDGE, BEDFORD HEIGHTS, OH</v>
      </c>
      <c r="E267">
        <f>VLOOKUP(A267,'[1]Cust Details'!D:L,8,FALSE)</f>
        <v>44128</v>
      </c>
      <c r="F267" t="str">
        <f>VLOOKUP(A267,'[1]Rate Class'!B:D,3,FALSE)</f>
        <v>CE-GSD</v>
      </c>
    </row>
    <row r="268" spans="1:6" x14ac:dyDescent="0.35">
      <c r="A268" t="s">
        <v>608</v>
      </c>
      <c r="B268" t="s">
        <v>607</v>
      </c>
      <c r="C268">
        <f>VLOOKUP(A268,[1]Summary!C:D,2,FALSE)</f>
        <v>66</v>
      </c>
      <c r="D268" t="str">
        <f>VLOOKUP(A268,'[1]Cust Details'!D:L,9,FALSE)</f>
        <v>TURNEY ROAD, MAPLE HEIGHTS, OH</v>
      </c>
      <c r="E268">
        <f>VLOOKUP(A268,'[1]Cust Details'!D:L,8,FALSE)</f>
        <v>44137</v>
      </c>
      <c r="F268" t="str">
        <f>VLOOKUP(A268,'[1]Rate Class'!B:D,3,FALSE)</f>
        <v>CE-GSD</v>
      </c>
    </row>
    <row r="269" spans="1:6" x14ac:dyDescent="0.35">
      <c r="A269" t="s">
        <v>564</v>
      </c>
      <c r="B269" t="s">
        <v>563</v>
      </c>
      <c r="C269">
        <f>VLOOKUP(A269,[1]Summary!C:D,2,FALSE)</f>
        <v>64.240000000000009</v>
      </c>
      <c r="D269" t="str">
        <f>VLOOKUP(A269,'[1]Cust Details'!D:L,9,FALSE)</f>
        <v>E 95, GARFIELD HEIGHTS, OH</v>
      </c>
      <c r="E269">
        <f>VLOOKUP(A269,'[1]Cust Details'!D:L,8,FALSE)</f>
        <v>44128</v>
      </c>
      <c r="F269" t="str">
        <f>VLOOKUP(A269,'[1]Rate Class'!B:D,3,FALSE)</f>
        <v>CE-GSD</v>
      </c>
    </row>
    <row r="270" spans="1:6" x14ac:dyDescent="0.35">
      <c r="A270" t="s">
        <v>616</v>
      </c>
      <c r="B270" t="s">
        <v>615</v>
      </c>
      <c r="C270">
        <f>VLOOKUP(A270,[1]Summary!C:D,2,FALSE)</f>
        <v>66</v>
      </c>
      <c r="D270" t="str">
        <f>VLOOKUP(A270,'[1]Cust Details'!D:L,9,FALSE)</f>
        <v>TORRINGTON, PARMA, OH</v>
      </c>
      <c r="E270">
        <f>VLOOKUP(A270,'[1]Cust Details'!D:L,8,FALSE)</f>
        <v>44134</v>
      </c>
      <c r="F270" t="str">
        <f>VLOOKUP(A270,'[1]Rate Class'!B:D,3,FALSE)</f>
        <v>CE-GSD</v>
      </c>
    </row>
    <row r="271" spans="1:6" x14ac:dyDescent="0.35">
      <c r="A271" t="s">
        <v>582</v>
      </c>
      <c r="B271" t="s">
        <v>581</v>
      </c>
      <c r="C271">
        <f>VLOOKUP(A271,[1]Summary!C:D,2,FALSE)</f>
        <v>64.240000000000009</v>
      </c>
      <c r="D271" t="str">
        <f>VLOOKUP(A271,'[1]Cust Details'!D:L,9,FALSE)</f>
        <v>SKYLARK, PARMA HEIGHTS, OH</v>
      </c>
      <c r="E271">
        <f>VLOOKUP(A271,'[1]Cust Details'!D:L,8,FALSE)</f>
        <v>44130</v>
      </c>
      <c r="F271" t="str">
        <f>VLOOKUP(A271,'[1]Rate Class'!B:D,3,FALSE)</f>
        <v>CE-GSD</v>
      </c>
    </row>
    <row r="272" spans="1:6" x14ac:dyDescent="0.35">
      <c r="A272" t="s">
        <v>566</v>
      </c>
      <c r="B272" t="s">
        <v>565</v>
      </c>
      <c r="C272">
        <f>VLOOKUP(A272,[1]Summary!C:D,2,FALSE)</f>
        <v>64.240000000000009</v>
      </c>
      <c r="D272" t="str">
        <f>VLOOKUP(A272,'[1]Cust Details'!D:L,9,FALSE)</f>
        <v>BADER, BROOKLYN HEIGHTS, OH</v>
      </c>
      <c r="E272">
        <f>VLOOKUP(A272,'[1]Cust Details'!D:L,8,FALSE)</f>
        <v>44131</v>
      </c>
      <c r="F272" t="str">
        <f>VLOOKUP(A272,'[1]Rate Class'!B:D,3,FALSE)</f>
        <v>CE-GSD</v>
      </c>
    </row>
    <row r="273" spans="1:6" x14ac:dyDescent="0.35">
      <c r="A273" t="s">
        <v>556</v>
      </c>
      <c r="B273" t="s">
        <v>555</v>
      </c>
      <c r="C273">
        <f>VLOOKUP(A273,[1]Summary!C:D,2,FALSE)</f>
        <v>64.240000000000009</v>
      </c>
      <c r="D273" t="str">
        <f>VLOOKUP(A273,'[1]Cust Details'!D:L,9,FALSE)</f>
        <v>JULIA, NORTH ROYALTON, OH</v>
      </c>
      <c r="E273">
        <f>VLOOKUP(A273,'[1]Cust Details'!D:L,8,FALSE)</f>
        <v>44133</v>
      </c>
      <c r="F273" t="str">
        <f>VLOOKUP(A273,'[1]Rate Class'!B:D,3,FALSE)</f>
        <v>CE-GSD</v>
      </c>
    </row>
    <row r="274" spans="1:6" x14ac:dyDescent="0.35">
      <c r="A274" t="s">
        <v>584</v>
      </c>
      <c r="B274" t="s">
        <v>583</v>
      </c>
      <c r="C274">
        <f>VLOOKUP(A274,[1]Summary!C:D,2,FALSE)</f>
        <v>64.240000000000009</v>
      </c>
      <c r="D274" t="str">
        <f>VLOOKUP(A274,'[1]Cust Details'!D:L,9,FALSE)</f>
        <v>BAGLEY ROAD, MIDDLEBURG HEIGHTS, OH</v>
      </c>
      <c r="E274">
        <f>VLOOKUP(A274,'[1]Cust Details'!D:L,8,FALSE)</f>
        <v>44130</v>
      </c>
      <c r="F274" t="str">
        <f>VLOOKUP(A274,'[1]Rate Class'!B:D,3,FALSE)</f>
        <v>CE-GSD</v>
      </c>
    </row>
    <row r="275" spans="1:6" x14ac:dyDescent="0.35">
      <c r="A275" t="s">
        <v>610</v>
      </c>
      <c r="B275" t="s">
        <v>609</v>
      </c>
      <c r="C275">
        <f>VLOOKUP(A275,[1]Summary!C:D,2,FALSE)</f>
        <v>64.240000000000009</v>
      </c>
      <c r="D275" t="str">
        <f>VLOOKUP(A275,'[1]Cust Details'!D:L,9,FALSE)</f>
        <v>ALAN PARKWAY, MIDDLEBURG HEIGHTS, OH</v>
      </c>
      <c r="E275">
        <f>VLOOKUP(A275,'[1]Cust Details'!D:L,8,FALSE)</f>
        <v>44130</v>
      </c>
      <c r="F275" t="str">
        <f>VLOOKUP(A275,'[1]Rate Class'!B:D,3,FALSE)</f>
        <v>CE-GSD</v>
      </c>
    </row>
    <row r="276" spans="1:6" x14ac:dyDescent="0.35">
      <c r="A276" t="s">
        <v>755</v>
      </c>
      <c r="B276" t="s">
        <v>754</v>
      </c>
      <c r="C276">
        <f>VLOOKUP(A276,[1]Summary!C:D,2,FALSE)</f>
        <v>70.080000000000013</v>
      </c>
      <c r="D276" t="str">
        <f>VLOOKUP(A276,'[1]Cust Details'!D:L,9,FALSE)</f>
        <v>GRAYTON ROAD, BEREA, OH</v>
      </c>
      <c r="E276">
        <f>VLOOKUP(A276,'[1]Cust Details'!D:L,8,FALSE)</f>
        <v>44017</v>
      </c>
      <c r="F276" t="str">
        <f>VLOOKUP(A276,'[1]Rate Class'!B:D,3,FALSE)</f>
        <v>CE-GSD</v>
      </c>
    </row>
    <row r="277" spans="1:6" x14ac:dyDescent="0.35">
      <c r="A277" t="s">
        <v>753</v>
      </c>
      <c r="B277" t="s">
        <v>752</v>
      </c>
      <c r="C277">
        <f>VLOOKUP(A277,[1]Summary!C:D,2,FALSE)</f>
        <v>64.240000000000009</v>
      </c>
      <c r="D277" t="str">
        <f>VLOOKUP(A277,'[1]Cust Details'!D:L,9,FALSE)</f>
        <v>MAPLE DRIVE, FAIRVIEW PARK, OH</v>
      </c>
      <c r="E277">
        <f>VLOOKUP(A277,'[1]Cust Details'!D:L,8,FALSE)</f>
        <v>44126</v>
      </c>
      <c r="F277" t="str">
        <f>VLOOKUP(A277,'[1]Rate Class'!B:D,3,FALSE)</f>
        <v>CE-GSD</v>
      </c>
    </row>
    <row r="278" spans="1:6" x14ac:dyDescent="0.35">
      <c r="A278" t="s">
        <v>614</v>
      </c>
      <c r="B278" t="s">
        <v>613</v>
      </c>
      <c r="C278">
        <f>VLOOKUP(A278,[1]Summary!C:D,2,FALSE)</f>
        <v>64.240000000000009</v>
      </c>
      <c r="D278" t="str">
        <f>VLOOKUP(A278,'[1]Cust Details'!D:L,9,FALSE)</f>
        <v>LORAIN ROAD, NORTH OLMSTED, OH</v>
      </c>
      <c r="E278">
        <f>VLOOKUP(A278,'[1]Cust Details'!D:L,8,FALSE)</f>
        <v>44070</v>
      </c>
      <c r="F278" t="str">
        <f>VLOOKUP(A278,'[1]Rate Class'!B:D,3,FALSE)</f>
        <v>CE-GSD</v>
      </c>
    </row>
    <row r="279" spans="1:6" x14ac:dyDescent="0.35">
      <c r="A279" t="s">
        <v>594</v>
      </c>
      <c r="B279" t="s">
        <v>593</v>
      </c>
      <c r="C279">
        <f>VLOOKUP(A279,[1]Summary!C:D,2,FALSE)</f>
        <v>64.240000000000009</v>
      </c>
      <c r="D279" t="str">
        <f>VLOOKUP(A279,'[1]Cust Details'!D:L,9,FALSE)</f>
        <v>HILLSIDE, SEVEN HILLS, OH</v>
      </c>
      <c r="E279">
        <f>VLOOKUP(A279,'[1]Cust Details'!D:L,8,FALSE)</f>
        <v>44131</v>
      </c>
      <c r="F279" t="str">
        <f>VLOOKUP(A279,'[1]Rate Class'!B:D,3,FALSE)</f>
        <v>CE-GSD</v>
      </c>
    </row>
    <row r="280" spans="1:6" x14ac:dyDescent="0.35">
      <c r="A280" t="s">
        <v>542</v>
      </c>
      <c r="B280" t="s">
        <v>541</v>
      </c>
      <c r="C280">
        <f>VLOOKUP(A280,[1]Summary!C:D,2,FALSE)</f>
        <v>64.240000000000009</v>
      </c>
      <c r="D280" t="str">
        <f>VLOOKUP(A280,'[1]Cust Details'!D:L,9,FALSE)</f>
        <v>LIGGETT, PARMA, OH</v>
      </c>
      <c r="E280">
        <f>VLOOKUP(A280,'[1]Cust Details'!D:L,8,FALSE)</f>
        <v>44134</v>
      </c>
      <c r="F280" t="str">
        <f>VLOOKUP(A280,'[1]Rate Class'!B:D,3,FALSE)</f>
        <v>CE-GSD</v>
      </c>
    </row>
    <row r="281" spans="1:6" x14ac:dyDescent="0.35">
      <c r="A281" t="s">
        <v>743</v>
      </c>
      <c r="B281" t="s">
        <v>742</v>
      </c>
      <c r="C281">
        <f>VLOOKUP(A281,[1]Summary!C:D,2,FALSE)</f>
        <v>64.240000000000009</v>
      </c>
      <c r="D281" t="str">
        <f>VLOOKUP(A281,'[1]Cust Details'!D:L,9,FALSE)</f>
        <v>BRIARCLIFF, GARFIELD HEIGHTS, OH</v>
      </c>
      <c r="E281">
        <f>VLOOKUP(A281,'[1]Cust Details'!D:L,8,FALSE)</f>
        <v>44125</v>
      </c>
      <c r="F281" t="str">
        <f>VLOOKUP(A281,'[1]Rate Class'!B:D,3,FALSE)</f>
        <v>CE-GSD</v>
      </c>
    </row>
    <row r="282" spans="1:6" x14ac:dyDescent="0.35">
      <c r="A282" t="s">
        <v>745</v>
      </c>
      <c r="B282" t="s">
        <v>744</v>
      </c>
      <c r="C282">
        <f>VLOOKUP(A282,[1]Summary!C:D,2,FALSE)</f>
        <v>64.240000000000009</v>
      </c>
      <c r="D282" t="str">
        <f>VLOOKUP(A282,'[1]Cust Details'!D:L,9,FALSE)</f>
        <v>BRAINARD, BEACHWOOD, OH</v>
      </c>
      <c r="E282">
        <f>VLOOKUP(A282,'[1]Cust Details'!D:L,8,FALSE)</f>
        <v>44122</v>
      </c>
      <c r="F282" t="str">
        <f>VLOOKUP(A282,'[1]Rate Class'!B:D,3,FALSE)</f>
        <v>CE-GSD</v>
      </c>
    </row>
    <row r="283" spans="1:6" x14ac:dyDescent="0.35">
      <c r="A283" t="s">
        <v>626</v>
      </c>
      <c r="B283" t="s">
        <v>625</v>
      </c>
      <c r="C283">
        <f>VLOOKUP(A283,[1]Summary!C:D,2,FALSE)</f>
        <v>64.240000000000009</v>
      </c>
      <c r="D283" t="str">
        <f>VLOOKUP(A283,'[1]Cust Details'!D:L,9,FALSE)</f>
        <v>8219 LITTO DR, Strongsville, OH</v>
      </c>
      <c r="E283" t="str">
        <f>VLOOKUP(A283,'[1]Cust Details'!D:L,8,FALSE)</f>
        <v>44136-1807</v>
      </c>
      <c r="F283" t="str">
        <f>VLOOKUP(A283,'[1]Rate Class'!B:D,3,FALSE)</f>
        <v>CE-GSD</v>
      </c>
    </row>
    <row r="284" spans="1:6" x14ac:dyDescent="0.35">
      <c r="A284" t="s">
        <v>656</v>
      </c>
      <c r="B284" t="s">
        <v>655</v>
      </c>
      <c r="C284">
        <f>VLOOKUP(A284,[1]Summary!C:D,2,FALSE)</f>
        <v>64.240000000000009</v>
      </c>
      <c r="D284" t="str">
        <f>VLOOKUP(A284,'[1]Cust Details'!D:L,9,FALSE)</f>
        <v>31300 NAIGLE RD, Bay Village, OH</v>
      </c>
      <c r="E284" t="str">
        <f>VLOOKUP(A284,'[1]Cust Details'!D:L,8,FALSE)</f>
        <v>44140-1530</v>
      </c>
      <c r="F284" t="str">
        <f>VLOOKUP(A284,'[1]Rate Class'!B:D,3,FALSE)</f>
        <v>CE-GSD</v>
      </c>
    </row>
    <row r="285" spans="1:6" x14ac:dyDescent="0.35">
      <c r="A285" t="s">
        <v>624</v>
      </c>
      <c r="B285" t="s">
        <v>623</v>
      </c>
      <c r="C285">
        <f>VLOOKUP(A285,[1]Summary!C:D,2,FALSE)</f>
        <v>64.240000000000009</v>
      </c>
      <c r="D285" t="str">
        <f>VLOOKUP(A285,'[1]Cust Details'!D:L,9,FALSE)</f>
        <v>108 MEADOW LN, REPEATER #125, SOLON, OH</v>
      </c>
      <c r="E285">
        <f>VLOOKUP(A285,'[1]Cust Details'!D:L,8,FALSE)</f>
        <v>44139</v>
      </c>
      <c r="F285" t="str">
        <f>VLOOKUP(A285,'[1]Rate Class'!B:D,3,FALSE)</f>
        <v>CE-GSD</v>
      </c>
    </row>
    <row r="286" spans="1:6" x14ac:dyDescent="0.35">
      <c r="A286" t="s">
        <v>632</v>
      </c>
      <c r="B286" t="s">
        <v>631</v>
      </c>
      <c r="C286">
        <f>VLOOKUP(A286,[1]Summary!C:D,2,FALSE)</f>
        <v>64.240000000000009</v>
      </c>
      <c r="D286" t="str">
        <f>VLOOKUP(A286,'[1]Cust Details'!D:L,9,FALSE)</f>
        <v>5108 EDENHURST RD, Lyndhurst, OH</v>
      </c>
      <c r="E286" t="str">
        <f>VLOOKUP(A286,'[1]Cust Details'!D:L,8,FALSE)</f>
        <v>44124-1217</v>
      </c>
      <c r="F286" t="str">
        <f>VLOOKUP(A286,'[1]Rate Class'!B:D,3,FALSE)</f>
        <v>CE-GSD</v>
      </c>
    </row>
    <row r="287" spans="1:6" x14ac:dyDescent="0.35">
      <c r="A287" t="s">
        <v>634</v>
      </c>
      <c r="B287" t="s">
        <v>633</v>
      </c>
      <c r="C287">
        <f>VLOOKUP(A287,[1]Summary!C:D,2,FALSE)</f>
        <v>64.240000000000009</v>
      </c>
      <c r="D287" t="str">
        <f>VLOOKUP(A287,'[1]Cust Details'!D:L,9,FALSE)</f>
        <v>1185 IROQUOIS AVE, Mayfield Heights, OH</v>
      </c>
      <c r="E287" t="str">
        <f>VLOOKUP(A287,'[1]Cust Details'!D:L,8,FALSE)</f>
        <v>44124-1544</v>
      </c>
      <c r="F287" t="str">
        <f>VLOOKUP(A287,'[1]Rate Class'!B:D,3,FALSE)</f>
        <v>CE-GSD</v>
      </c>
    </row>
    <row r="288" spans="1:6" x14ac:dyDescent="0.35">
      <c r="A288" t="s">
        <v>658</v>
      </c>
      <c r="B288" t="s">
        <v>657</v>
      </c>
      <c r="C288">
        <f>VLOOKUP(A288,[1]Summary!C:D,2,FALSE)</f>
        <v>64.240000000000009</v>
      </c>
      <c r="D288" t="str">
        <f>VLOOKUP(A288,'[1]Cust Details'!D:L,9,FALSE)</f>
        <v>26963 WESTWOOD LN, Olmsted Twp, OH</v>
      </c>
      <c r="E288" t="str">
        <f>VLOOKUP(A288,'[1]Cust Details'!D:L,8,FALSE)</f>
        <v>44138-1158</v>
      </c>
      <c r="F288" t="str">
        <f>VLOOKUP(A288,'[1]Rate Class'!B:D,3,FALSE)</f>
        <v>CE-GSD</v>
      </c>
    </row>
    <row r="289" spans="1:6" x14ac:dyDescent="0.35">
      <c r="A289" t="s">
        <v>636</v>
      </c>
      <c r="B289" t="s">
        <v>635</v>
      </c>
      <c r="C289">
        <f>VLOOKUP(A289,[1]Summary!C:D,2,FALSE)</f>
        <v>64.240000000000009</v>
      </c>
      <c r="D289" t="str">
        <f>VLOOKUP(A289,'[1]Cust Details'!D:L,9,FALSE)</f>
        <v>5140 SOM CENTER RD, Solon, OH</v>
      </c>
      <c r="E289" t="str">
        <f>VLOOKUP(A289,'[1]Cust Details'!D:L,8,FALSE)</f>
        <v>44139-1456</v>
      </c>
      <c r="F289" t="str">
        <f>VLOOKUP(A289,'[1]Rate Class'!B:D,3,FALSE)</f>
        <v>CE-GSD</v>
      </c>
    </row>
    <row r="290" spans="1:6" x14ac:dyDescent="0.35">
      <c r="A290" t="s">
        <v>654</v>
      </c>
      <c r="B290" t="s">
        <v>653</v>
      </c>
      <c r="C290">
        <f>VLOOKUP(A290,[1]Summary!C:D,2,FALSE)</f>
        <v>64.240000000000009</v>
      </c>
      <c r="D290" t="str">
        <f>VLOOKUP(A290,'[1]Cust Details'!D:L,9,FALSE)</f>
        <v>26969 COOK RD, Olmsted Twp, OH</v>
      </c>
      <c r="E290" t="str">
        <f>VLOOKUP(A290,'[1]Cust Details'!D:L,8,FALSE)</f>
        <v>44138-1108</v>
      </c>
      <c r="F290" t="str">
        <f>VLOOKUP(A290,'[1]Rate Class'!B:D,3,FALSE)</f>
        <v>CE-GSD</v>
      </c>
    </row>
    <row r="291" spans="1:6" x14ac:dyDescent="0.35">
      <c r="A291" t="s">
        <v>711</v>
      </c>
      <c r="B291" t="s">
        <v>710</v>
      </c>
      <c r="C291">
        <f>VLOOKUP(A291,[1]Summary!C:D,2,FALSE)</f>
        <v>64.240000000000009</v>
      </c>
      <c r="D291" t="str">
        <f>VLOOKUP(A291,'[1]Cust Details'!D:L,9,FALSE)</f>
        <v>10501 BALTIC RD, Cleveland, OH</v>
      </c>
      <c r="E291" t="str">
        <f>VLOOKUP(A291,'[1]Cust Details'!D:L,8,FALSE)</f>
        <v>44102-1634</v>
      </c>
      <c r="F291" t="str">
        <f>VLOOKUP(A291,'[1]Rate Class'!B:D,3,FALSE)</f>
        <v>CE-GSD</v>
      </c>
    </row>
    <row r="292" spans="1:6" x14ac:dyDescent="0.35">
      <c r="A292" t="s">
        <v>668</v>
      </c>
      <c r="B292" t="s">
        <v>667</v>
      </c>
      <c r="C292">
        <f>VLOOKUP(A292,[1]Summary!C:D,2,FALSE)</f>
        <v>70.080000000000013</v>
      </c>
      <c r="D292" t="str">
        <f>VLOOKUP(A292,'[1]Cust Details'!D:L,9,FALSE)</f>
        <v>29600 SHAKER BLVD, Pepper Pike, OH</v>
      </c>
      <c r="E292" t="str">
        <f>VLOOKUP(A292,'[1]Cust Details'!D:L,8,FALSE)</f>
        <v>44124-5035</v>
      </c>
      <c r="F292" t="str">
        <f>VLOOKUP(A292,'[1]Rate Class'!B:D,3,FALSE)</f>
        <v>CE-GSD</v>
      </c>
    </row>
    <row r="293" spans="1:6" x14ac:dyDescent="0.35">
      <c r="A293" t="s">
        <v>692</v>
      </c>
      <c r="B293" t="s">
        <v>691</v>
      </c>
      <c r="C293">
        <f>VLOOKUP(A293,[1]Summary!C:D,2,FALSE)</f>
        <v>64.240000000000009</v>
      </c>
      <c r="D293" t="str">
        <f>VLOOKUP(A293,'[1]Cust Details'!D:L,9,FALSE)</f>
        <v>1280 BROADROCK CT, Parma, OH</v>
      </c>
      <c r="E293" t="str">
        <f>VLOOKUP(A293,'[1]Cust Details'!D:L,8,FALSE)</f>
        <v>44134-2706</v>
      </c>
      <c r="F293" t="str">
        <f>VLOOKUP(A293,'[1]Rate Class'!B:D,3,FALSE)</f>
        <v>CE-GSD</v>
      </c>
    </row>
    <row r="294" spans="1:6" x14ac:dyDescent="0.35">
      <c r="A294" t="s">
        <v>672</v>
      </c>
      <c r="B294" t="s">
        <v>671</v>
      </c>
      <c r="C294">
        <f>VLOOKUP(A294,[1]Summary!C:D,2,FALSE)</f>
        <v>70.080000000000013</v>
      </c>
      <c r="D294" t="str">
        <f>VLOOKUP(A294,'[1]Cust Details'!D:L,9,FALSE)</f>
        <v>7464 MIDLAND RD, Independence, OH</v>
      </c>
      <c r="E294" t="str">
        <f>VLOOKUP(A294,'[1]Cust Details'!D:L,8,FALSE)</f>
        <v>44131-6356</v>
      </c>
      <c r="F294" t="str">
        <f>VLOOKUP(A294,'[1]Rate Class'!B:D,3,FALSE)</f>
        <v>CE-GSD</v>
      </c>
    </row>
    <row r="295" spans="1:6" x14ac:dyDescent="0.35">
      <c r="A295" t="s">
        <v>674</v>
      </c>
      <c r="B295" t="s">
        <v>673</v>
      </c>
      <c r="C295">
        <f>VLOOKUP(A295,[1]Summary!C:D,2,FALSE)</f>
        <v>70.080000000000013</v>
      </c>
      <c r="D295" t="str">
        <f>VLOOKUP(A295,'[1]Cust Details'!D:L,9,FALSE)</f>
        <v>4194 WOOSTER RD, Rocky River, OH</v>
      </c>
      <c r="E295" t="str">
        <f>VLOOKUP(A295,'[1]Cust Details'!D:L,8,FALSE)</f>
        <v>44116-4076</v>
      </c>
      <c r="F295" t="str">
        <f>VLOOKUP(A295,'[1]Rate Class'!B:D,3,FALSE)</f>
        <v>CE-GSD</v>
      </c>
    </row>
    <row r="296" spans="1:6" x14ac:dyDescent="0.35">
      <c r="A296" t="s">
        <v>690</v>
      </c>
      <c r="B296" t="s">
        <v>689</v>
      </c>
      <c r="C296">
        <f>VLOOKUP(A296,[1]Summary!C:D,2,FALSE)</f>
        <v>64.240000000000009</v>
      </c>
      <c r="D296" t="str">
        <f>VLOOKUP(A296,'[1]Cust Details'!D:L,9,FALSE)</f>
        <v>10508 YORK RD, North Royalton, OH</v>
      </c>
      <c r="E296" t="str">
        <f>VLOOKUP(A296,'[1]Cust Details'!D:L,8,FALSE)</f>
        <v>44133-2835</v>
      </c>
      <c r="F296" t="str">
        <f>VLOOKUP(A296,'[1]Rate Class'!B:D,3,FALSE)</f>
        <v>CE-GSD</v>
      </c>
    </row>
    <row r="297" spans="1:6" x14ac:dyDescent="0.35">
      <c r="A297" t="s">
        <v>670</v>
      </c>
      <c r="B297" t="s">
        <v>669</v>
      </c>
      <c r="C297">
        <f>VLOOKUP(A297,[1]Summary!C:D,2,FALSE)</f>
        <v>70.080000000000013</v>
      </c>
      <c r="D297" t="str">
        <f>VLOOKUP(A297,'[1]Cust Details'!D:L,9,FALSE)</f>
        <v>31650 EDGEWOOD RD, Pepper Pike, OH</v>
      </c>
      <c r="E297" t="str">
        <f>VLOOKUP(A297,'[1]Cust Details'!D:L,8,FALSE)</f>
        <v>44124-5118</v>
      </c>
      <c r="F297" t="str">
        <f>VLOOKUP(A297,'[1]Rate Class'!B:D,3,FALSE)</f>
        <v>CE-GSD</v>
      </c>
    </row>
    <row r="298" spans="1:6" x14ac:dyDescent="0.35">
      <c r="A298" t="s">
        <v>747</v>
      </c>
      <c r="B298" t="s">
        <v>746</v>
      </c>
      <c r="C298">
        <f>VLOOKUP(A298,[1]Summary!C:D,2,FALSE)</f>
        <v>64.240000000000009</v>
      </c>
      <c r="D298" t="str">
        <f>VLOOKUP(A298,'[1]Cust Details'!D:L,9,FALSE)</f>
        <v>9310 MEMPHIS VILLAS S, Brooklyn, OH</v>
      </c>
      <c r="E298" t="str">
        <f>VLOOKUP(A298,'[1]Cust Details'!D:L,8,FALSE)</f>
        <v>44144-2435</v>
      </c>
      <c r="F298" t="str">
        <f>VLOOKUP(A298,'[1]Rate Class'!B:D,3,FALSE)</f>
        <v>CE-GSD</v>
      </c>
    </row>
    <row r="299" spans="1:6" x14ac:dyDescent="0.35">
      <c r="A299" t="s">
        <v>709</v>
      </c>
      <c r="B299" t="s">
        <v>708</v>
      </c>
      <c r="C299">
        <f>VLOOKUP(A299,[1]Summary!C:D,2,FALSE)</f>
        <v>64.240000000000009</v>
      </c>
      <c r="D299" t="str">
        <f>VLOOKUP(A299,'[1]Cust Details'!D:L,9,FALSE)</f>
        <v>7801 VALLEY VILLAS DR, PARMA, OH</v>
      </c>
      <c r="E299">
        <f>VLOOKUP(A299,'[1]Cust Details'!D:L,8,FALSE)</f>
        <v>44130</v>
      </c>
      <c r="F299" t="str">
        <f>VLOOKUP(A299,'[1]Rate Class'!B:D,3,FALSE)</f>
        <v>CE-GSD</v>
      </c>
    </row>
    <row r="300" spans="1:6" x14ac:dyDescent="0.35">
      <c r="A300" t="s">
        <v>707</v>
      </c>
      <c r="B300" t="s">
        <v>706</v>
      </c>
      <c r="C300">
        <f>VLOOKUP(A300,[1]Summary!C:D,2,FALSE)</f>
        <v>64.240000000000009</v>
      </c>
      <c r="D300" t="str">
        <f>VLOOKUP(A300,'[1]Cust Details'!D:L,9,FALSE)</f>
        <v>10501 STONE RD, VALLEY VIEW, OH</v>
      </c>
      <c r="E300">
        <f>VLOOKUP(A300,'[1]Cust Details'!D:L,8,FALSE)</f>
        <v>44125</v>
      </c>
      <c r="F300" t="str">
        <f>VLOOKUP(A300,'[1]Rate Class'!B:D,3,FALSE)</f>
        <v>CE-GSD</v>
      </c>
    </row>
    <row r="301" spans="1:6" x14ac:dyDescent="0.35">
      <c r="A301" t="s">
        <v>719</v>
      </c>
      <c r="B301" t="s">
        <v>718</v>
      </c>
      <c r="C301">
        <f>VLOOKUP(A301,[1]Summary!C:D,2,FALSE)</f>
        <v>64.240000000000009</v>
      </c>
      <c r="D301" t="str">
        <f>VLOOKUP(A301,'[1]Cust Details'!D:L,9,FALSE)</f>
        <v>401 TOLLIS PKWY, Broadview Heights, OH</v>
      </c>
      <c r="E301" t="str">
        <f>VLOOKUP(A301,'[1]Cust Details'!D:L,8,FALSE)</f>
        <v>44147-3706</v>
      </c>
      <c r="F301" t="str">
        <f>VLOOKUP(A301,'[1]Rate Class'!B:D,3,FALSE)</f>
        <v>CE-GSD</v>
      </c>
    </row>
    <row r="302" spans="1:6" x14ac:dyDescent="0.35">
      <c r="A302" t="s">
        <v>735</v>
      </c>
      <c r="B302" t="s">
        <v>734</v>
      </c>
      <c r="C302">
        <f>VLOOKUP(A302,[1]Summary!C:D,2,FALSE)</f>
        <v>64.240000000000009</v>
      </c>
      <c r="D302" t="str">
        <f>VLOOKUP(A302,'[1]Cust Details'!D:L,9,FALSE)</f>
        <v>5885 LIBERTY RD, Solon, OH</v>
      </c>
      <c r="E302" t="str">
        <f>VLOOKUP(A302,'[1]Cust Details'!D:L,8,FALSE)</f>
        <v>44139-2560</v>
      </c>
      <c r="F302" t="str">
        <f>VLOOKUP(A302,'[1]Rate Class'!B:D,3,FALSE)</f>
        <v>CE-GSD</v>
      </c>
    </row>
    <row r="303" spans="1:6" x14ac:dyDescent="0.35">
      <c r="A303" t="s">
        <v>703</v>
      </c>
      <c r="B303" t="s">
        <v>702</v>
      </c>
      <c r="C303">
        <f>VLOOKUP(A303,[1]Summary!C:D,2,FALSE)</f>
        <v>64.240000000000009</v>
      </c>
      <c r="D303" t="str">
        <f>VLOOKUP(A303,'[1]Cust Details'!D:L,9,FALSE)</f>
        <v>14802 WINDING WAY, NORTH ROYALTON, OH</v>
      </c>
      <c r="E303">
        <f>VLOOKUP(A303,'[1]Cust Details'!D:L,8,FALSE)</f>
        <v>44133</v>
      </c>
      <c r="F303" t="str">
        <f>VLOOKUP(A303,'[1]Rate Class'!B:D,3,FALSE)</f>
        <v>CE-GSD</v>
      </c>
    </row>
    <row r="304" spans="1:6" x14ac:dyDescent="0.35">
      <c r="A304" t="s">
        <v>705</v>
      </c>
      <c r="B304" t="s">
        <v>704</v>
      </c>
      <c r="C304">
        <f>VLOOKUP(A304,[1]Summary!C:D,2,FALSE)</f>
        <v>64.240000000000009</v>
      </c>
      <c r="D304" t="str">
        <f>VLOOKUP(A304,'[1]Cust Details'!D:L,9,FALSE)</f>
        <v>4289 EDGERTON RD, NORTH ROYALTON, OH</v>
      </c>
      <c r="E304">
        <f>VLOOKUP(A304,'[1]Cust Details'!D:L,8,FALSE)</f>
        <v>44133</v>
      </c>
      <c r="F304" t="str">
        <f>VLOOKUP(A304,'[1]Rate Class'!B:D,3,FALSE)</f>
        <v>CE-GSD</v>
      </c>
    </row>
    <row r="305" spans="1:6" x14ac:dyDescent="0.35">
      <c r="A305" t="s">
        <v>777</v>
      </c>
      <c r="B305" t="s">
        <v>776</v>
      </c>
      <c r="C305">
        <f>VLOOKUP(A305,[1]Summary!C:D,2,FALSE)</f>
        <v>70.080000000000013</v>
      </c>
      <c r="D305" t="str">
        <f>VLOOKUP(A305,'[1]Cust Details'!D:L,9,FALSE)</f>
        <v>1 BRANDYWOOD DR, Pepper Pike, OH</v>
      </c>
      <c r="E305" t="str">
        <f>VLOOKUP(A305,'[1]Cust Details'!D:L,8,FALSE)</f>
        <v>44124-5501</v>
      </c>
      <c r="F305" t="str">
        <f>VLOOKUP(A305,'[1]Rate Class'!B:D,3,FALSE)</f>
        <v>CE-GSD</v>
      </c>
    </row>
    <row r="306" spans="1:6" x14ac:dyDescent="0.35">
      <c r="A306" t="s">
        <v>787</v>
      </c>
      <c r="B306" t="s">
        <v>786</v>
      </c>
      <c r="C306">
        <f>VLOOKUP(A306,[1]Summary!C:D,2,FALSE)</f>
        <v>64.240000000000009</v>
      </c>
      <c r="D306" t="str">
        <f>VLOOKUP(A306,'[1]Cust Details'!D:L,9,FALSE)</f>
        <v>2790 W EDGERTON RD, Broadview Heights, OH</v>
      </c>
      <c r="E306" t="str">
        <f>VLOOKUP(A306,'[1]Cust Details'!D:L,8,FALSE)</f>
        <v>44147-3036</v>
      </c>
      <c r="F306" t="str">
        <f>VLOOKUP(A306,'[1]Rate Class'!B:D,3,FALSE)</f>
        <v>CE-GSD</v>
      </c>
    </row>
    <row r="307" spans="1:6" x14ac:dyDescent="0.35">
      <c r="A307" t="s">
        <v>795</v>
      </c>
      <c r="B307" t="s">
        <v>794</v>
      </c>
      <c r="C307">
        <f>VLOOKUP(A307,[1]Summary!C:D,2,FALSE)</f>
        <v>64.240000000000009</v>
      </c>
      <c r="D307" t="str">
        <f>VLOOKUP(A307,'[1]Cust Details'!D:L,9,FALSE)</f>
        <v>1285 W 114TH ST, Cleveland, OH</v>
      </c>
      <c r="E307" t="str">
        <f>VLOOKUP(A307,'[1]Cust Details'!D:L,8,FALSE)</f>
        <v>44102-1361</v>
      </c>
      <c r="F307" t="str">
        <f>VLOOKUP(A307,'[1]Rate Class'!B:D,3,FALSE)</f>
        <v>CE-GSD</v>
      </c>
    </row>
    <row r="308" spans="1:6" x14ac:dyDescent="0.35">
      <c r="A308" t="s">
        <v>789</v>
      </c>
      <c r="B308" t="s">
        <v>788</v>
      </c>
      <c r="C308">
        <f>VLOOKUP(A308,[1]Summary!C:D,2,FALSE)</f>
        <v>64.240000000000009</v>
      </c>
      <c r="D308" t="str">
        <f>VLOOKUP(A308,'[1]Cust Details'!D:L,9,FALSE)</f>
        <v>10601 RIDGE RD, North Royalton, OH</v>
      </c>
      <c r="E308" t="str">
        <f>VLOOKUP(A308,'[1]Cust Details'!D:L,8,FALSE)</f>
        <v>44133-2915</v>
      </c>
      <c r="F308" t="str">
        <f>VLOOKUP(A308,'[1]Rate Class'!B:D,3,FALSE)</f>
        <v>CE-GSD</v>
      </c>
    </row>
    <row r="309" spans="1:6" x14ac:dyDescent="0.35">
      <c r="A309" t="s">
        <v>791</v>
      </c>
      <c r="B309" t="s">
        <v>790</v>
      </c>
      <c r="C309">
        <f>VLOOKUP(A309,[1]Summary!C:D,2,FALSE)</f>
        <v>64.240000000000009</v>
      </c>
      <c r="D309" t="str">
        <f>VLOOKUP(A309,'[1]Cust Details'!D:L,9,FALSE)</f>
        <v>2679 ROYALWOOD RD, Broadview Heights, OH</v>
      </c>
      <c r="E309" t="str">
        <f>VLOOKUP(A309,'[1]Cust Details'!D:L,8,FALSE)</f>
        <v>44147-1756</v>
      </c>
      <c r="F309" t="str">
        <f>VLOOKUP(A309,'[1]Rate Class'!B:D,3,FALSE)</f>
        <v>CE-GSD</v>
      </c>
    </row>
    <row r="310" spans="1:6" x14ac:dyDescent="0.35">
      <c r="A310" t="s">
        <v>773</v>
      </c>
      <c r="B310" t="s">
        <v>772</v>
      </c>
      <c r="C310">
        <f>VLOOKUP(A310,[1]Summary!C:D,2,FALSE)</f>
        <v>64.240000000000009</v>
      </c>
      <c r="D310" t="str">
        <f>VLOOKUP(A310,'[1]Cust Details'!D:L,9,FALSE)</f>
        <v>6461 LONGRIDGE RD, Mayfield Heights, OH</v>
      </c>
      <c r="E310" t="str">
        <f>VLOOKUP(A310,'[1]Cust Details'!D:L,8,FALSE)</f>
        <v>44124-4116</v>
      </c>
      <c r="F310" t="str">
        <f>VLOOKUP(A310,'[1]Rate Class'!B:D,3,FALSE)</f>
        <v>CE-GSD</v>
      </c>
    </row>
    <row r="311" spans="1:6" x14ac:dyDescent="0.35">
      <c r="A311" t="s">
        <v>767</v>
      </c>
      <c r="B311" t="s">
        <v>766</v>
      </c>
      <c r="C311">
        <f>VLOOKUP(A311,[1]Summary!C:D,2,FALSE)</f>
        <v>64.240000000000009</v>
      </c>
      <c r="D311" t="str">
        <f>VLOOKUP(A311,'[1]Cust Details'!D:L,9,FALSE)</f>
        <v>777 LANDER RD, Highland Heights, OH</v>
      </c>
      <c r="E311" t="str">
        <f>VLOOKUP(A311,'[1]Cust Details'!D:L,8,FALSE)</f>
        <v>44143-2119</v>
      </c>
      <c r="F311" t="str">
        <f>VLOOKUP(A311,'[1]Rate Class'!B:D,3,FALSE)</f>
        <v>CE-GSD</v>
      </c>
    </row>
    <row r="312" spans="1:6" x14ac:dyDescent="0.35">
      <c r="A312" t="s">
        <v>799</v>
      </c>
      <c r="B312" t="s">
        <v>798</v>
      </c>
      <c r="C312">
        <f>VLOOKUP(A312,[1]Summary!C:D,2,FALSE)</f>
        <v>70.080000000000013</v>
      </c>
      <c r="D312" t="str">
        <f>VLOOKUP(A312,'[1]Cust Details'!D:L,9,FALSE)</f>
        <v>8954 ROYALWOOD RD, NORTH ROYALTON, OH</v>
      </c>
      <c r="E312">
        <f>VLOOKUP(A312,'[1]Cust Details'!D:L,8,FALSE)</f>
        <v>44133</v>
      </c>
      <c r="F312" t="str">
        <f>VLOOKUP(A312,'[1]Rate Class'!B:D,3,FALSE)</f>
        <v>CE-GSD</v>
      </c>
    </row>
    <row r="313" spans="1:6" x14ac:dyDescent="0.35">
      <c r="A313" t="s">
        <v>801</v>
      </c>
      <c r="B313" t="s">
        <v>800</v>
      </c>
      <c r="C313">
        <f>VLOOKUP(A313,[1]Summary!C:D,2,FALSE)</f>
        <v>70.080000000000013</v>
      </c>
      <c r="D313" t="str">
        <f>VLOOKUP(A313,'[1]Cust Details'!D:L,9,FALSE)</f>
        <v>3266 VEZBER DR, Seven Hills, OH</v>
      </c>
      <c r="E313" t="str">
        <f>VLOOKUP(A313,'[1]Cust Details'!D:L,8,FALSE)</f>
        <v>44131-6218</v>
      </c>
      <c r="F313" t="str">
        <f>VLOOKUP(A313,'[1]Rate Class'!B:D,3,FALSE)</f>
        <v>CE-GSD</v>
      </c>
    </row>
    <row r="314" spans="1:6" x14ac:dyDescent="0.35">
      <c r="A314" t="s">
        <v>769</v>
      </c>
      <c r="B314" t="s">
        <v>768</v>
      </c>
      <c r="C314">
        <f>VLOOKUP(A314,[1]Summary!C:D,2,FALSE)</f>
        <v>64.240000000000009</v>
      </c>
      <c r="D314" t="str">
        <f>VLOOKUP(A314,'[1]Cust Details'!D:L,9,FALSE)</f>
        <v>1743 EDGEFIELD RD, Lyndhurst, OH</v>
      </c>
      <c r="E314" t="str">
        <f>VLOOKUP(A314,'[1]Cust Details'!D:L,8,FALSE)</f>
        <v>44124-2850</v>
      </c>
      <c r="F314" t="str">
        <f>VLOOKUP(A314,'[1]Rate Class'!B:D,3,FALSE)</f>
        <v>CE-GSD</v>
      </c>
    </row>
    <row r="315" spans="1:6" x14ac:dyDescent="0.35">
      <c r="A315" t="s">
        <v>785</v>
      </c>
      <c r="B315" t="s">
        <v>784</v>
      </c>
      <c r="C315">
        <f>VLOOKUP(A315,[1]Summary!C:D,2,FALSE)</f>
        <v>64.240000000000009</v>
      </c>
      <c r="D315" t="str">
        <f>VLOOKUP(A315,'[1]Cust Details'!D:L,9,FALSE)</f>
        <v>16269 W 130TH ST, North Royalton, OH</v>
      </c>
      <c r="E315" t="str">
        <f>VLOOKUP(A315,'[1]Cust Details'!D:L,8,FALSE)</f>
        <v>44133-5438</v>
      </c>
      <c r="F315" t="str">
        <f>VLOOKUP(A315,'[1]Rate Class'!B:D,3,FALSE)</f>
        <v>CE-GSD</v>
      </c>
    </row>
    <row r="316" spans="1:6" x14ac:dyDescent="0.35">
      <c r="A316" t="s">
        <v>793</v>
      </c>
      <c r="B316" t="s">
        <v>792</v>
      </c>
      <c r="C316">
        <f>VLOOKUP(A316,[1]Summary!C:D,2,FALSE)</f>
        <v>64.240000000000009</v>
      </c>
      <c r="D316" t="str">
        <f>VLOOKUP(A316,'[1]Cust Details'!D:L,9,FALSE)</f>
        <v>6101 MILLER RD, Brecksville, OH</v>
      </c>
      <c r="E316" t="str">
        <f>VLOOKUP(A316,'[1]Cust Details'!D:L,8,FALSE)</f>
        <v>44141-3127</v>
      </c>
      <c r="F316" t="str">
        <f>VLOOKUP(A316,'[1]Rate Class'!B:D,3,FALSE)</f>
        <v>CE-GSD</v>
      </c>
    </row>
    <row r="317" spans="1:6" x14ac:dyDescent="0.35">
      <c r="A317" t="s">
        <v>813</v>
      </c>
      <c r="B317" t="s">
        <v>812</v>
      </c>
      <c r="C317">
        <f>VLOOKUP(A317,[1]Summary!C:D,2,FALSE)</f>
        <v>64.240000000000009</v>
      </c>
      <c r="D317" t="str">
        <f>VLOOKUP(A317,'[1]Cust Details'!D:L,9,FALSE)</f>
        <v>4668 E 110 ST, GARFIELD HEIGHTS, OH</v>
      </c>
      <c r="E317">
        <f>VLOOKUP(A317,'[1]Cust Details'!D:L,8,FALSE)</f>
        <v>44125</v>
      </c>
      <c r="F317" t="str">
        <f>VLOOKUP(A317,'[1]Rate Class'!B:D,3,FALSE)</f>
        <v>CE-GSD</v>
      </c>
    </row>
    <row r="318" spans="1:6" x14ac:dyDescent="0.35">
      <c r="A318" t="s">
        <v>797</v>
      </c>
      <c r="B318" t="s">
        <v>796</v>
      </c>
      <c r="C318">
        <f>VLOOKUP(A318,[1]Summary!C:D,2,FALSE)</f>
        <v>64.240000000000009</v>
      </c>
      <c r="D318" t="str">
        <f>VLOOKUP(A318,'[1]Cust Details'!D:L,9,FALSE)</f>
        <v>10306 GREENHAVEN PKWY, Brecksville, OH</v>
      </c>
      <c r="E318" t="str">
        <f>VLOOKUP(A318,'[1]Cust Details'!D:L,8,FALSE)</f>
        <v>44141-1623</v>
      </c>
      <c r="F318" t="str">
        <f>VLOOKUP(A318,'[1]Rate Class'!B:D,3,FALSE)</f>
        <v>CE-GSD</v>
      </c>
    </row>
    <row r="319" spans="1:6" x14ac:dyDescent="0.35">
      <c r="A319" t="s">
        <v>803</v>
      </c>
      <c r="B319" t="s">
        <v>802</v>
      </c>
      <c r="C319">
        <f>VLOOKUP(A319,[1]Summary!C:D,2,FALSE)</f>
        <v>70.080000000000013</v>
      </c>
      <c r="D319" t="str">
        <f>VLOOKUP(A319,'[1]Cust Details'!D:L,9,FALSE)</f>
        <v>8161 WYATT RD, Broadview Heights, OH</v>
      </c>
      <c r="E319" t="str">
        <f>VLOOKUP(A319,'[1]Cust Details'!D:L,8,FALSE)</f>
        <v>44147-1343</v>
      </c>
      <c r="F319" t="str">
        <f>VLOOKUP(A319,'[1]Rate Class'!B:D,3,FALSE)</f>
        <v>CE-GSD</v>
      </c>
    </row>
    <row r="320" spans="1:6" x14ac:dyDescent="0.35">
      <c r="A320" t="s">
        <v>842</v>
      </c>
      <c r="B320" t="s">
        <v>841</v>
      </c>
      <c r="C320">
        <f>VLOOKUP(A320,[1]Summary!C:D,2,FALSE)</f>
        <v>64.240000000000009</v>
      </c>
      <c r="D320" t="str">
        <f>VLOOKUP(A320,'[1]Cust Details'!D:L,9,FALSE)</f>
        <v>501 CHAGRIN RIVER RD, Gates Mills, OH</v>
      </c>
      <c r="E320" t="str">
        <f>VLOOKUP(A320,'[1]Cust Details'!D:L,8,FALSE)</f>
        <v>44040-9643</v>
      </c>
      <c r="F320" t="str">
        <f>VLOOKUP(A320,'[1]Rate Class'!B:D,3,FALSE)</f>
        <v>CE-GSD</v>
      </c>
    </row>
    <row r="321" spans="1:6" x14ac:dyDescent="0.35">
      <c r="A321" t="s">
        <v>844</v>
      </c>
      <c r="B321" t="s">
        <v>843</v>
      </c>
      <c r="C321">
        <f>VLOOKUP(A321,[1]Summary!C:D,2,FALSE)</f>
        <v>70.080000000000013</v>
      </c>
      <c r="D321" t="str">
        <f>VLOOKUP(A321,'[1]Cust Details'!D:L,9,FALSE)</f>
        <v>7 PEPPERWOOD LN, Pepper Pike, OH</v>
      </c>
      <c r="E321" t="str">
        <f>VLOOKUP(A321,'[1]Cust Details'!D:L,8,FALSE)</f>
        <v>44124-4701</v>
      </c>
      <c r="F321" t="str">
        <f>VLOOKUP(A321,'[1]Rate Class'!B:D,3,FALSE)</f>
        <v>CE-GSD</v>
      </c>
    </row>
    <row r="322" spans="1:6" x14ac:dyDescent="0.35">
      <c r="A322" t="s">
        <v>846</v>
      </c>
      <c r="B322" t="s">
        <v>845</v>
      </c>
      <c r="C322">
        <f>VLOOKUP(A322,[1]Summary!C:D,2,FALSE)</f>
        <v>64.240000000000009</v>
      </c>
      <c r="D322" t="str">
        <f>VLOOKUP(A322,'[1]Cust Details'!D:L,9,FALSE)</f>
        <v>12933 SCHREIBER RD, Valley View, OH</v>
      </c>
      <c r="E322" t="str">
        <f>VLOOKUP(A322,'[1]Cust Details'!D:L,8,FALSE)</f>
        <v>44125-5431</v>
      </c>
      <c r="F322" t="str">
        <f>VLOOKUP(A322,'[1]Rate Class'!B:D,3,FALSE)</f>
        <v>CE-GSD</v>
      </c>
    </row>
    <row r="323" spans="1:6" x14ac:dyDescent="0.35">
      <c r="A323" t="s">
        <v>848</v>
      </c>
      <c r="B323" t="s">
        <v>847</v>
      </c>
      <c r="C323">
        <f>VLOOKUP(A323,[1]Summary!C:D,2,FALSE)</f>
        <v>64.240000000000009</v>
      </c>
      <c r="D323" t="str">
        <f>VLOOKUP(A323,'[1]Cust Details'!D:L,9,FALSE)</f>
        <v>34765 SHERWOOD DR, Solon, OH</v>
      </c>
      <c r="E323" t="str">
        <f>VLOOKUP(A323,'[1]Cust Details'!D:L,8,FALSE)</f>
        <v>44139-1751</v>
      </c>
      <c r="F323" t="str">
        <f>VLOOKUP(A323,'[1]Rate Class'!B:D,3,FALSE)</f>
        <v>CE-GSD</v>
      </c>
    </row>
    <row r="324" spans="1:6" x14ac:dyDescent="0.35">
      <c r="A324" t="s">
        <v>890</v>
      </c>
      <c r="B324" t="s">
        <v>889</v>
      </c>
      <c r="C324">
        <f>VLOOKUP(A324,[1]Summary!C:D,2,FALSE)</f>
        <v>442400</v>
      </c>
      <c r="D324" t="str">
        <f>VLOOKUP(A324,'[1]Cust Details'!D:L,9,FALSE)</f>
        <v>2191 E 19TH ST, CLEVELAND, OH</v>
      </c>
      <c r="E324">
        <f>VLOOKUP(A324,'[1]Cust Details'!D:L,8,FALSE)</f>
        <v>44115</v>
      </c>
      <c r="F324" t="str">
        <f>VLOOKUP(A324,'[1]Rate Class'!B:D,3,FALSE)</f>
        <v>CE-GSD</v>
      </c>
    </row>
    <row r="325" spans="1:6" x14ac:dyDescent="0.35">
      <c r="A325" t="s">
        <v>53</v>
      </c>
      <c r="B325" t="s">
        <v>52</v>
      </c>
      <c r="C325">
        <f>VLOOKUP(A325,[1]Summary!C:D,2,FALSE)</f>
        <v>10076372.640000001</v>
      </c>
      <c r="D325" t="str">
        <f>VLOOKUP(A325,'[1]Cust Details'!D:L,9,FALSE)</f>
        <v>5953 DEERING AVE, Parma Heights, OH</v>
      </c>
      <c r="E325" t="str">
        <f>VLOOKUP(A325,'[1]Cust Details'!D:L,8,FALSE)</f>
        <v>44130-2306</v>
      </c>
      <c r="F325" t="str">
        <f>VLOOKUP(A325,'[1]Rate Class'!B:D,3,FALSE)</f>
        <v>CE-GSUD</v>
      </c>
    </row>
    <row r="326" spans="1:6" x14ac:dyDescent="0.35">
      <c r="A326" t="s">
        <v>13</v>
      </c>
      <c r="B326" t="s">
        <v>12</v>
      </c>
      <c r="C326">
        <f>VLOOKUP(A326,[1]Summary!C:D,2,FALSE)</f>
        <v>26673152.640000004</v>
      </c>
      <c r="D326" t="str">
        <f>VLOOKUP(A326,'[1]Cust Details'!D:L,9,FALSE)</f>
        <v>955 CLAGUE RD, Westlake, OH</v>
      </c>
      <c r="E326" t="str">
        <f>VLOOKUP(A326,'[1]Cust Details'!D:L,8,FALSE)</f>
        <v>44145-1504</v>
      </c>
      <c r="F326" t="str">
        <f>VLOOKUP(A326,'[1]Rate Class'!B:D,3,FALSE)</f>
        <v>CE-GSUD</v>
      </c>
    </row>
    <row r="327" spans="1:6" x14ac:dyDescent="0.35">
      <c r="A327" t="s">
        <v>9</v>
      </c>
      <c r="B327" t="s">
        <v>8</v>
      </c>
      <c r="C327">
        <f>VLOOKUP(A327,[1]Summary!C:D,2,FALSE)</f>
        <v>33031856.699999999</v>
      </c>
      <c r="D327" t="str">
        <f>VLOOKUP(A327,'[1]Cust Details'!D:L,9,FALSE)</f>
        <v>5501 ROCKY RIVER DR, CLEVELAND, OH</v>
      </c>
      <c r="E327">
        <f>VLOOKUP(A327,'[1]Cust Details'!D:L,8,FALSE)</f>
        <v>44135</v>
      </c>
      <c r="F327" t="str">
        <f>VLOOKUP(A327,'[1]Rate Class'!B:D,3,FALSE)</f>
        <v>CE-GSUD</v>
      </c>
    </row>
    <row r="328" spans="1:6" x14ac:dyDescent="0.35">
      <c r="A328" t="s">
        <v>50</v>
      </c>
      <c r="B328" t="s">
        <v>49</v>
      </c>
      <c r="C328">
        <f>VLOOKUP(A328,[1]Summary!C:D,2,FALSE)</f>
        <v>1814482.0800000003</v>
      </c>
      <c r="D328" t="str">
        <f>VLOOKUP(A328,'[1]Cust Details'!D:L,9,FALSE)</f>
        <v>5711 W PLEASANT VALLEY RD, Parma, OH</v>
      </c>
      <c r="E328" t="str">
        <f>VLOOKUP(A328,'[1]Cust Details'!D:L,8,FALSE)</f>
        <v>44129-6721</v>
      </c>
      <c r="F328" t="str">
        <f>VLOOKUP(A328,'[1]Rate Class'!B:D,3,FALSE)</f>
        <v>CE-GSUD</v>
      </c>
    </row>
    <row r="329" spans="1:6" x14ac:dyDescent="0.35">
      <c r="A329" t="s">
        <v>45</v>
      </c>
      <c r="B329" t="s">
        <v>44</v>
      </c>
      <c r="C329">
        <f>VLOOKUP(A329,[1]Summary!C:D,2,FALSE)</f>
        <v>1870380.45</v>
      </c>
      <c r="D329" t="str">
        <f>VLOOKUP(A329,'[1]Cust Details'!D:L,9,FALSE)</f>
        <v>4600 HARVARD AVE, Newburgh Heights, OH</v>
      </c>
      <c r="E329" t="str">
        <f>VLOOKUP(A329,'[1]Cust Details'!D:L,8,FALSE)</f>
        <v>44105-3224</v>
      </c>
      <c r="F329" t="str">
        <f>VLOOKUP(A329,'[1]Rate Class'!B:D,3,FALSE)</f>
        <v>CE-GSUD</v>
      </c>
    </row>
    <row r="330" spans="1:6" x14ac:dyDescent="0.35">
      <c r="A330" t="s">
        <v>307</v>
      </c>
      <c r="B330" t="s">
        <v>306</v>
      </c>
      <c r="C330">
        <f>VLOOKUP(A330,[1]Summary!C:D,2,FALSE)</f>
        <v>571200</v>
      </c>
      <c r="D330" t="str">
        <f>VLOOKUP(A330,'[1]Cust Details'!D:L,9,FALSE)</f>
        <v>6800 ENGLE RD, Middleburg Heights, OH</v>
      </c>
      <c r="E330" t="str">
        <f>VLOOKUP(A330,'[1]Cust Details'!D:L,8,FALSE)</f>
        <v>44130-7910</v>
      </c>
      <c r="F330" t="str">
        <f>VLOOKUP(A330,'[1]Rate Class'!B:D,3,FALSE)</f>
        <v>CE-GSUD</v>
      </c>
    </row>
    <row r="331" spans="1:6" x14ac:dyDescent="0.35">
      <c r="A331" t="s">
        <v>100</v>
      </c>
      <c r="B331" t="s">
        <v>99</v>
      </c>
      <c r="C331">
        <f>VLOOKUP(A331,[1]Summary!C:D,2,FALSE)</f>
        <v>0</v>
      </c>
      <c r="D331" t="str">
        <f>VLOOKUP(A331,'[1]Cust Details'!D:L,9,FALSE)</f>
        <v>205 SAINT CLAIR AVE W, Cleveland, OH</v>
      </c>
      <c r="E331" t="str">
        <f>VLOOKUP(A331,'[1]Cust Details'!D:L,8,FALSE)</f>
        <v>44113-1503</v>
      </c>
      <c r="F331" t="str">
        <f>VLOOKUP(A331,'[1]Rate Class'!B:D,3,FALSE)</f>
        <v>CE-GSUD</v>
      </c>
    </row>
    <row r="332" spans="1:6" x14ac:dyDescent="0.35">
      <c r="A332" t="s">
        <v>40</v>
      </c>
      <c r="B332" t="s">
        <v>39</v>
      </c>
      <c r="C332">
        <f>VLOOKUP(A332,[1]Summary!C:D,2,FALSE)</f>
        <v>14972031.899999999</v>
      </c>
      <c r="D332" t="str">
        <f>VLOOKUP(A332,'[1]Cust Details'!D:L,9,FALSE)</f>
        <v>5900 POSTAL RD, CLEVELAND, OH</v>
      </c>
      <c r="E332">
        <f>VLOOKUP(A332,'[1]Cust Details'!D:L,8,FALSE)</f>
        <v>44135</v>
      </c>
      <c r="F332" t="str">
        <f>VLOOKUP(A332,'[1]Rate Class'!B:D,3,FALSE)</f>
        <v>CE-GTD</v>
      </c>
    </row>
    <row r="333" spans="1:6" x14ac:dyDescent="0.35">
      <c r="A333" t="s">
        <v>210</v>
      </c>
      <c r="B333" t="s">
        <v>208</v>
      </c>
      <c r="C333">
        <f>VLOOKUP(A333,[1]Summary!C:D,2,FALSE)</f>
        <v>1956</v>
      </c>
      <c r="D333" t="str">
        <f>VLOOKUP(A333,'[1]Cust Details'!D:L,9,FALSE)</f>
        <v>E 71ST ST, CLEVELAND, OH</v>
      </c>
      <c r="E333">
        <f>VLOOKUP(A333,'[1]Cust Details'!D:L,8,FALSE)</f>
        <v>44105</v>
      </c>
      <c r="F333" t="str">
        <f>VLOOKUP(A333,'[1]Rate Class'!B:D,3,FALSE)</f>
        <v>CE-POLSD</v>
      </c>
    </row>
    <row r="334" spans="1:6" x14ac:dyDescent="0.35">
      <c r="A334" t="s">
        <v>301</v>
      </c>
      <c r="B334" t="s">
        <v>300</v>
      </c>
      <c r="C334">
        <f>VLOOKUP(A334,[1]Summary!C:D,2,FALSE)</f>
        <v>5379</v>
      </c>
      <c r="D334" t="str">
        <f>VLOOKUP(A334,'[1]Cust Details'!D:L,9,FALSE)</f>
        <v>4041 NORTHFIELD RD, Warrensville Heights, OH</v>
      </c>
      <c r="E334" t="str">
        <f>VLOOKUP(A334,'[1]Cust Details'!D:L,8,FALSE)</f>
        <v>44122-7001</v>
      </c>
      <c r="F334" t="str">
        <f>VLOOKUP(A334,'[1]Rate Class'!B:D,3,FALSE)</f>
        <v>CE-POLSD</v>
      </c>
    </row>
    <row r="335" spans="1:6" x14ac:dyDescent="0.35">
      <c r="A335" t="s">
        <v>259</v>
      </c>
      <c r="B335" t="s">
        <v>258</v>
      </c>
      <c r="C335">
        <f>VLOOKUP(A335,[1]Summary!C:D,2,FALSE)</f>
        <v>150480</v>
      </c>
      <c r="D335" t="str">
        <f>VLOOKUP(A335,'[1]Cust Details'!D:L,9,FALSE)</f>
        <v>5501 ROCKY RIVER DR, CLEVELAND, OH</v>
      </c>
      <c r="E335">
        <f>VLOOKUP(A335,'[1]Cust Details'!D:L,8,FALSE)</f>
        <v>44135</v>
      </c>
      <c r="F335" t="str">
        <f>VLOOKUP(A335,'[1]Rate Class'!B:D,3,FALSE)</f>
        <v>CE-POLSD</v>
      </c>
    </row>
    <row r="336" spans="1:6" x14ac:dyDescent="0.35">
      <c r="A336" t="s">
        <v>261</v>
      </c>
      <c r="B336" t="s">
        <v>260</v>
      </c>
      <c r="C336">
        <f>VLOOKUP(A336,[1]Summary!C:D,2,FALSE)</f>
        <v>56364</v>
      </c>
      <c r="D336" t="str">
        <f>VLOOKUP(A336,'[1]Cust Details'!D:L,9,FALSE)</f>
        <v>4300 BRADLEY RD, Cleveland, OH</v>
      </c>
      <c r="E336" t="str">
        <f>VLOOKUP(A336,'[1]Cust Details'!D:L,8,FALSE)</f>
        <v>44109-3774</v>
      </c>
      <c r="F336" t="str">
        <f>VLOOKUP(A336,'[1]Rate Class'!B:D,3,FALSE)</f>
        <v>CE-POLSD</v>
      </c>
    </row>
    <row r="337" spans="1:6" x14ac:dyDescent="0.35">
      <c r="A337" t="s">
        <v>263</v>
      </c>
      <c r="B337" t="s">
        <v>262</v>
      </c>
      <c r="C337">
        <f>VLOOKUP(A337,[1]Summary!C:D,2,FALSE)</f>
        <v>123240</v>
      </c>
      <c r="D337" t="str">
        <f>VLOOKUP(A337,'[1]Cust Details'!D:L,9,FALSE)</f>
        <v>5501 ROCKY RIVER DR, CLEVELAND, OH</v>
      </c>
      <c r="E337">
        <f>VLOOKUP(A337,'[1]Cust Details'!D:L,8,FALSE)</f>
        <v>44135</v>
      </c>
      <c r="F337" t="str">
        <f>VLOOKUP(A337,'[1]Rate Class'!B:D,3,FALSE)</f>
        <v>CE-POLSD</v>
      </c>
    </row>
    <row r="338" spans="1:6" x14ac:dyDescent="0.35">
      <c r="A338" t="s">
        <v>315</v>
      </c>
      <c r="B338" t="s">
        <v>314</v>
      </c>
      <c r="C338">
        <f>VLOOKUP(A338,[1]Summary!C:D,2,FALSE)</f>
        <v>3311</v>
      </c>
      <c r="D338" t="str">
        <f>VLOOKUP(A338,'[1]Cust Details'!D:L,9,FALSE)</f>
        <v>4514 W 130TH ST, Cleveland, OH</v>
      </c>
      <c r="E338" t="str">
        <f>VLOOKUP(A338,'[1]Cust Details'!D:L,8,FALSE)</f>
        <v>44135-3567</v>
      </c>
      <c r="F338" t="str">
        <f>VLOOKUP(A338,'[1]Rate Class'!B:D,3,FALSE)</f>
        <v>CE-POLSD</v>
      </c>
    </row>
    <row r="339" spans="1:6" x14ac:dyDescent="0.35">
      <c r="A339" t="s">
        <v>331</v>
      </c>
      <c r="B339" t="s">
        <v>330</v>
      </c>
      <c r="C339">
        <f>VLOOKUP(A339,[1]Summary!C:D,2,FALSE)</f>
        <v>14344</v>
      </c>
      <c r="D339" t="str">
        <f>VLOOKUP(A339,'[1]Cust Details'!D:L,9,FALSE)</f>
        <v>12200 KIRTON AVE, CLEVELAND, OH</v>
      </c>
      <c r="E339">
        <f>VLOOKUP(A339,'[1]Cust Details'!D:L,8,FALSE)</f>
        <v>44135</v>
      </c>
      <c r="F339" t="str">
        <f>VLOOKUP(A339,'[1]Rate Class'!B:D,3,FALSE)</f>
        <v>CE-POLSD</v>
      </c>
    </row>
    <row r="340" spans="1:6" x14ac:dyDescent="0.35">
      <c r="A340" t="s">
        <v>216</v>
      </c>
      <c r="B340" t="s">
        <v>215</v>
      </c>
      <c r="C340">
        <f>VLOOKUP(A340,[1]Summary!C:D,2,FALSE)</f>
        <v>5460</v>
      </c>
      <c r="D340" t="str">
        <f>VLOOKUP(A340,'[1]Cust Details'!D:L,9,FALSE)</f>
        <v>DAVINWOOD DR, CLEVELAND, OH</v>
      </c>
      <c r="E340">
        <f>VLOOKUP(A340,'[1]Cust Details'!D:L,8,FALSE)</f>
        <v>44135</v>
      </c>
      <c r="F340" t="str">
        <f>VLOOKUP(A340,'[1]Rate Class'!B:D,3,FALSE)</f>
        <v>CE-POLSD</v>
      </c>
    </row>
    <row r="341" spans="1:6" x14ac:dyDescent="0.35">
      <c r="A341" t="s">
        <v>214</v>
      </c>
      <c r="B341" t="s">
        <v>213</v>
      </c>
      <c r="C341">
        <f>VLOOKUP(A341,[1]Summary!C:D,2,FALSE)</f>
        <v>35308</v>
      </c>
      <c r="D341" t="str">
        <f>VLOOKUP(A341,'[1]Cust Details'!D:L,9,FALSE)</f>
        <v>W 128TH ST, CLEVELAND, OH</v>
      </c>
      <c r="E341">
        <f>VLOOKUP(A341,'[1]Cust Details'!D:L,8,FALSE)</f>
        <v>44111</v>
      </c>
      <c r="F341" t="str">
        <f>VLOOKUP(A341,'[1]Rate Class'!B:D,3,FALSE)</f>
        <v>CE-POLSD</v>
      </c>
    </row>
    <row r="342" spans="1:6" x14ac:dyDescent="0.35">
      <c r="A342" t="s">
        <v>321</v>
      </c>
      <c r="B342" t="s">
        <v>320</v>
      </c>
      <c r="C342">
        <f>VLOOKUP(A342,[1]Summary!C:D,2,FALSE)</f>
        <v>1738</v>
      </c>
      <c r="D342" t="str">
        <f>VLOOKUP(A342,'[1]Cust Details'!D:L,9,FALSE)</f>
        <v>1609 E 21ST ST, CLEVELAND, OH</v>
      </c>
      <c r="E342">
        <f>VLOOKUP(A342,'[1]Cust Details'!D:L,8,FALSE)</f>
        <v>44114</v>
      </c>
      <c r="F342" t="str">
        <f>VLOOKUP(A342,'[1]Rate Class'!B:D,3,FALSE)</f>
        <v>CE-POLSD</v>
      </c>
    </row>
    <row r="343" spans="1:6" x14ac:dyDescent="0.35">
      <c r="A343" t="s">
        <v>227</v>
      </c>
      <c r="B343" t="s">
        <v>226</v>
      </c>
      <c r="C343">
        <f>VLOOKUP(A343,[1]Summary!C:D,2,FALSE)</f>
        <v>6357</v>
      </c>
      <c r="D343" t="str">
        <f>VLOOKUP(A343,'[1]Cust Details'!D:L,9,FALSE)</f>
        <v>PORT AVE, CLEVELAND, OH</v>
      </c>
      <c r="E343">
        <f>VLOOKUP(A343,'[1]Cust Details'!D:L,8,FALSE)</f>
        <v>44104</v>
      </c>
      <c r="F343" t="str">
        <f>VLOOKUP(A343,'[1]Rate Class'!B:D,3,FALSE)</f>
        <v>CE-POLSD</v>
      </c>
    </row>
    <row r="344" spans="1:6" x14ac:dyDescent="0.35">
      <c r="A344" t="s">
        <v>229</v>
      </c>
      <c r="B344" t="s">
        <v>228</v>
      </c>
      <c r="C344">
        <f>VLOOKUP(A344,[1]Summary!C:D,2,FALSE)</f>
        <v>8476</v>
      </c>
      <c r="D344" t="str">
        <f>VLOOKUP(A344,'[1]Cust Details'!D:L,9,FALSE)</f>
        <v>10801 LEUER AVE, Cleveland, OH</v>
      </c>
      <c r="E344" t="str">
        <f>VLOOKUP(A344,'[1]Cust Details'!D:L,8,FALSE)</f>
        <v>44108-1355</v>
      </c>
      <c r="F344" t="str">
        <f>VLOOKUP(A344,'[1]Rate Class'!B:D,3,FALSE)</f>
        <v>CE-POLSD</v>
      </c>
    </row>
    <row r="345" spans="1:6" x14ac:dyDescent="0.35">
      <c r="A345" t="s">
        <v>225</v>
      </c>
      <c r="B345" t="s">
        <v>224</v>
      </c>
      <c r="C345">
        <f>VLOOKUP(A345,[1]Summary!C:D,2,FALSE)</f>
        <v>2054</v>
      </c>
      <c r="D345" t="str">
        <f>VLOOKUP(A345,'[1]Cust Details'!D:L,9,FALSE)</f>
        <v>4525 ROCKY RIVER DR, Cleveland, OH</v>
      </c>
      <c r="E345" t="str">
        <f>VLOOKUP(A345,'[1]Cust Details'!D:L,8,FALSE)</f>
        <v>44135-3857</v>
      </c>
      <c r="F345" t="str">
        <f>VLOOKUP(A345,'[1]Rate Class'!B:D,3,FALSE)</f>
        <v>CE-POLSD</v>
      </c>
    </row>
    <row r="346" spans="1:6" x14ac:dyDescent="0.35">
      <c r="A346" t="s">
        <v>299</v>
      </c>
      <c r="B346" t="s">
        <v>298</v>
      </c>
      <c r="C346">
        <f>VLOOKUP(A346,[1]Summary!C:D,2,FALSE)</f>
        <v>1738</v>
      </c>
      <c r="D346" t="str">
        <f>VLOOKUP(A346,'[1]Cust Details'!D:L,9,FALSE)</f>
        <v>310 CARNEGIE AVE, Cleveland, OH</v>
      </c>
      <c r="E346" t="str">
        <f>VLOOKUP(A346,'[1]Cust Details'!D:L,8,FALSE)</f>
        <v>44115-2816</v>
      </c>
      <c r="F346" t="str">
        <f>VLOOKUP(A346,'[1]Rate Class'!B:D,3,FALSE)</f>
        <v>CE-POLSD</v>
      </c>
    </row>
    <row r="347" spans="1:6" x14ac:dyDescent="0.35">
      <c r="A347" t="s">
        <v>271</v>
      </c>
      <c r="B347" t="s">
        <v>270</v>
      </c>
      <c r="C347">
        <f>VLOOKUP(A347,[1]Summary!C:D,2,FALSE)</f>
        <v>5172</v>
      </c>
      <c r="D347" t="str">
        <f>VLOOKUP(A347,'[1]Cust Details'!D:L,9,FALSE)</f>
        <v>680 E 113TH ST, Cleveland, OH</v>
      </c>
      <c r="E347" t="str">
        <f>VLOOKUP(A347,'[1]Cust Details'!D:L,8,FALSE)</f>
        <v>44108-2603</v>
      </c>
      <c r="F347" t="str">
        <f>VLOOKUP(A347,'[1]Rate Class'!B:D,3,FALSE)</f>
        <v>CE-POLSD</v>
      </c>
    </row>
    <row r="348" spans="1:6" x14ac:dyDescent="0.35">
      <c r="A348" t="s">
        <v>317</v>
      </c>
      <c r="B348" t="s">
        <v>316</v>
      </c>
      <c r="C348">
        <f>VLOOKUP(A348,[1]Summary!C:D,2,FALSE)</f>
        <v>1155</v>
      </c>
      <c r="D348" t="str">
        <f>VLOOKUP(A348,'[1]Cust Details'!D:L,9,FALSE)</f>
        <v>8555 HOUGH AVE, Cleveland, OH</v>
      </c>
      <c r="E348" t="str">
        <f>VLOOKUP(A348,'[1]Cust Details'!D:L,8,FALSE)</f>
        <v>44106-1545</v>
      </c>
      <c r="F348" t="str">
        <f>VLOOKUP(A348,'[1]Rate Class'!B:D,3,FALSE)</f>
        <v>CE-POLSD</v>
      </c>
    </row>
    <row r="349" spans="1:6" x14ac:dyDescent="0.35">
      <c r="A349" t="s">
        <v>218</v>
      </c>
      <c r="B349" t="s">
        <v>217</v>
      </c>
      <c r="C349">
        <f>VLOOKUP(A349,[1]Summary!C:D,2,FALSE)</f>
        <v>4238</v>
      </c>
      <c r="D349" t="str">
        <f>VLOOKUP(A349,'[1]Cust Details'!D:L,9,FALSE)</f>
        <v>4095 GREEN RD, BEACHWOOD, OH</v>
      </c>
      <c r="E349">
        <f>VLOOKUP(A349,'[1]Cust Details'!D:L,8,FALSE)</f>
        <v>44122</v>
      </c>
      <c r="F349" t="str">
        <f>VLOOKUP(A349,'[1]Rate Class'!B:D,3,FALSE)</f>
        <v>CE-POLSD</v>
      </c>
    </row>
    <row r="350" spans="1:6" x14ac:dyDescent="0.35">
      <c r="A350" t="s">
        <v>323</v>
      </c>
      <c r="B350" t="s">
        <v>322</v>
      </c>
      <c r="C350">
        <f>VLOOKUP(A350,[1]Summary!C:D,2,FALSE)</f>
        <v>4939</v>
      </c>
      <c r="D350" t="str">
        <f>VLOOKUP(A350,'[1]Cust Details'!D:L,9,FALSE)</f>
        <v>1781 E 27TH ST, Cleveland, OH</v>
      </c>
      <c r="E350" t="str">
        <f>VLOOKUP(A350,'[1]Cust Details'!D:L,8,FALSE)</f>
        <v>44114-4421</v>
      </c>
      <c r="F350" t="str">
        <f>VLOOKUP(A350,'[1]Rate Class'!B:D,3,FALSE)</f>
        <v>CE-POLSD</v>
      </c>
    </row>
    <row r="351" spans="1:6" x14ac:dyDescent="0.35">
      <c r="A351" t="s">
        <v>222</v>
      </c>
      <c r="B351" t="s">
        <v>221</v>
      </c>
      <c r="C351">
        <f>VLOOKUP(A351,[1]Summary!C:D,2,FALSE)</f>
        <v>4485</v>
      </c>
      <c r="D351" t="str">
        <f>VLOOKUP(A351,'[1]Cust Details'!D:L,9,FALSE)</f>
        <v>6388 RIVERSIDE DR, BROOK PARK, OH</v>
      </c>
      <c r="E351">
        <f>VLOOKUP(A351,'[1]Cust Details'!D:L,8,FALSE)</f>
        <v>44142</v>
      </c>
      <c r="F351" t="str">
        <f>VLOOKUP(A351,'[1]Rate Class'!B:D,3,FALSE)</f>
        <v>CE-POLSD</v>
      </c>
    </row>
    <row r="352" spans="1:6" x14ac:dyDescent="0.35">
      <c r="A352" t="s">
        <v>65</v>
      </c>
      <c r="B352" t="s">
        <v>64</v>
      </c>
      <c r="C352">
        <f>VLOOKUP(A352,[1]Summary!C:D,2,FALSE)</f>
        <v>3586</v>
      </c>
      <c r="D352" t="str">
        <f>VLOOKUP(A352,'[1]Cust Details'!D:L,9,FALSE)</f>
        <v>4095 GREEN RD, Warrensville Heights, OH</v>
      </c>
      <c r="E352">
        <f>VLOOKUP(A352,'[1]Cust Details'!D:L,8,FALSE)</f>
        <v>44122</v>
      </c>
      <c r="F352" t="str">
        <f>VLOOKUP(A352,'[1]Rate Class'!B:D,3,FALSE)</f>
        <v>CE-POLSD</v>
      </c>
    </row>
    <row r="353" spans="1:6" x14ac:dyDescent="0.35">
      <c r="A353" t="s">
        <v>163</v>
      </c>
      <c r="B353" t="s">
        <v>162</v>
      </c>
      <c r="C353">
        <f>VLOOKUP(A353,[1]Summary!C:D,2,FALSE)</f>
        <v>759</v>
      </c>
      <c r="D353" t="str">
        <f>VLOOKUP(A353,'[1]Cust Details'!D:L,9,FALSE)</f>
        <v>2470 W 7TH ST, Cleveland, OH</v>
      </c>
      <c r="E353" t="str">
        <f>VLOOKUP(A353,'[1]Cust Details'!D:L,8,FALSE)</f>
        <v>44113-4548</v>
      </c>
      <c r="F353" t="str">
        <f>VLOOKUP(A353,'[1]Rate Class'!B:D,3,FALSE)</f>
        <v>CE-POLSD</v>
      </c>
    </row>
    <row r="354" spans="1:6" x14ac:dyDescent="0.35">
      <c r="A354" t="s">
        <v>189</v>
      </c>
      <c r="B354" t="s">
        <v>188</v>
      </c>
      <c r="C354">
        <f>VLOOKUP(A354,[1]Summary!C:D,2,FALSE)</f>
        <v>4103</v>
      </c>
      <c r="D354" t="str">
        <f>VLOOKUP(A354,'[1]Cust Details'!D:L,9,FALSE)</f>
        <v>10821 BALTIC RD, CLEVELAND, OH</v>
      </c>
      <c r="E354">
        <f>VLOOKUP(A354,'[1]Cust Details'!D:L,8,FALSE)</f>
        <v>44102</v>
      </c>
      <c r="F354" t="str">
        <f>VLOOKUP(A354,'[1]Rate Class'!B:D,3,FALSE)</f>
        <v>CE-POLSD</v>
      </c>
    </row>
    <row r="355" spans="1:6" x14ac:dyDescent="0.35">
      <c r="A355" t="s">
        <v>87</v>
      </c>
      <c r="B355" t="s">
        <v>86</v>
      </c>
      <c r="C355">
        <f>VLOOKUP(A355,[1]Summary!C:D,2,FALSE)</f>
        <v>31493</v>
      </c>
      <c r="D355" t="str">
        <f>VLOOKUP(A355,'[1]Cust Details'!D:L,9,FALSE)</f>
        <v>E 55TH ST, CLEVELAND, OH</v>
      </c>
      <c r="E355">
        <f>VLOOKUP(A355,'[1]Cust Details'!D:L,8,FALSE)</f>
        <v>44105</v>
      </c>
      <c r="F355" t="str">
        <f>VLOOKUP(A355,'[1]Rate Class'!B:D,3,FALSE)</f>
        <v>CE-POLSD</v>
      </c>
    </row>
    <row r="356" spans="1:6" x14ac:dyDescent="0.35">
      <c r="A356" t="s">
        <v>112</v>
      </c>
      <c r="B356" t="s">
        <v>111</v>
      </c>
      <c r="C356">
        <f>VLOOKUP(A356,[1]Summary!C:D,2,FALSE)</f>
        <v>8965</v>
      </c>
      <c r="D356" t="str">
        <f>VLOOKUP(A356,'[1]Cust Details'!D:L,9,FALSE)</f>
        <v>TARKINGTON AVE, CLEVELAND, OH</v>
      </c>
      <c r="E356">
        <f>VLOOKUP(A356,'[1]Cust Details'!D:L,8,FALSE)</f>
        <v>44128</v>
      </c>
      <c r="F356" t="str">
        <f>VLOOKUP(A356,'[1]Rate Class'!B:D,3,FALSE)</f>
        <v>CE-POLSD</v>
      </c>
    </row>
    <row r="357" spans="1:6" x14ac:dyDescent="0.35">
      <c r="A357" t="s">
        <v>114</v>
      </c>
      <c r="B357" t="s">
        <v>113</v>
      </c>
      <c r="C357">
        <f>VLOOKUP(A357,[1]Summary!C:D,2,FALSE)</f>
        <v>32736</v>
      </c>
      <c r="D357" t="str">
        <f>VLOOKUP(A357,'[1]Cust Details'!D:L,9,FALSE)</f>
        <v>4041 NORTHFIELD RD, Warrensville Heights, OH</v>
      </c>
      <c r="E357" t="str">
        <f>VLOOKUP(A357,'[1]Cust Details'!D:L,8,FALSE)</f>
        <v>44122-7001</v>
      </c>
      <c r="F357" t="str">
        <f>VLOOKUP(A357,'[1]Rate Class'!B:D,3,FALSE)</f>
        <v>CE-POLSD</v>
      </c>
    </row>
    <row r="358" spans="1:6" x14ac:dyDescent="0.35">
      <c r="A358" t="s">
        <v>57</v>
      </c>
      <c r="B358" t="s">
        <v>55</v>
      </c>
      <c r="C358">
        <f>VLOOKUP(A358,[1]Summary!C:D,2,FALSE)</f>
        <v>14586</v>
      </c>
      <c r="D358" t="str">
        <f>VLOOKUP(A358,'[1]Cust Details'!D:L,9,FALSE)</f>
        <v>DRAKEFIELD AVE, CLEVELAND, OH</v>
      </c>
      <c r="E358">
        <f>VLOOKUP(A358,'[1]Cust Details'!D:L,8,FALSE)</f>
        <v>44111</v>
      </c>
      <c r="F358" t="str">
        <f>VLOOKUP(A358,'[1]Rate Class'!B:D,3,FALSE)</f>
        <v>CE-POLSD</v>
      </c>
    </row>
    <row r="359" spans="1:6" x14ac:dyDescent="0.35">
      <c r="A359" t="s">
        <v>59</v>
      </c>
      <c r="B359" t="s">
        <v>58</v>
      </c>
      <c r="C359">
        <f>VLOOKUP(A359,[1]Summary!C:D,2,FALSE)</f>
        <v>19635</v>
      </c>
      <c r="D359" t="str">
        <f>VLOOKUP(A359,'[1]Cust Details'!D:L,9,FALSE)</f>
        <v>1515 MERWIN ST, Cleveland, OH</v>
      </c>
      <c r="E359" t="str">
        <f>VLOOKUP(A359,'[1]Cust Details'!D:L,8,FALSE)</f>
        <v>44113-2419</v>
      </c>
      <c r="F359" t="str">
        <f>VLOOKUP(A359,'[1]Rate Class'!B:D,3,FALSE)</f>
        <v>CE-POLSD</v>
      </c>
    </row>
    <row r="360" spans="1:6" x14ac:dyDescent="0.35">
      <c r="A360" t="s">
        <v>159</v>
      </c>
      <c r="B360" t="s">
        <v>158</v>
      </c>
      <c r="C360">
        <f>VLOOKUP(A360,[1]Summary!C:D,2,FALSE)</f>
        <v>2310</v>
      </c>
      <c r="D360" t="str">
        <f>VLOOKUP(A360,'[1]Cust Details'!D:L,9,FALSE)</f>
        <v>MUNN RD, CLEVELAND, OH</v>
      </c>
      <c r="E360">
        <f>VLOOKUP(A360,'[1]Cust Details'!D:L,8,FALSE)</f>
        <v>44111</v>
      </c>
      <c r="F360" t="str">
        <f>VLOOKUP(A360,'[1]Rate Class'!B:D,3,FALSE)</f>
        <v>CE-POLSD</v>
      </c>
    </row>
    <row r="361" spans="1:6" x14ac:dyDescent="0.35">
      <c r="A361" t="s">
        <v>143</v>
      </c>
      <c r="B361" t="s">
        <v>142</v>
      </c>
      <c r="C361">
        <f>VLOOKUP(A361,[1]Summary!C:D,2,FALSE)</f>
        <v>14344</v>
      </c>
      <c r="D361" t="str">
        <f>VLOOKUP(A361,'[1]Cust Details'!D:L,9,FALSE)</f>
        <v>14550 LORAIN AVE, Cleveland, OH</v>
      </c>
      <c r="E361" t="str">
        <f>VLOOKUP(A361,'[1]Cust Details'!D:L,8,FALSE)</f>
        <v>44111-3199</v>
      </c>
      <c r="F361" t="str">
        <f>VLOOKUP(A361,'[1]Rate Class'!B:D,3,FALSE)</f>
        <v>CE-POLSD</v>
      </c>
    </row>
    <row r="362" spans="1:6" x14ac:dyDescent="0.35">
      <c r="A362" t="s">
        <v>147</v>
      </c>
      <c r="B362" t="s">
        <v>146</v>
      </c>
      <c r="C362">
        <f>VLOOKUP(A362,[1]Summary!C:D,2,FALSE)</f>
        <v>3465</v>
      </c>
      <c r="D362" t="str">
        <f>VLOOKUP(A362,'[1]Cust Details'!D:L,9,FALSE)</f>
        <v>3180 W 153RD ST, CLEVELAND, OH</v>
      </c>
      <c r="E362">
        <f>VLOOKUP(A362,'[1]Cust Details'!D:L,8,FALSE)</f>
        <v>44111</v>
      </c>
      <c r="F362" t="str">
        <f>VLOOKUP(A362,'[1]Rate Class'!B:D,3,FALSE)</f>
        <v>CE-POLSD</v>
      </c>
    </row>
    <row r="363" spans="1:6" x14ac:dyDescent="0.35">
      <c r="A363" t="s">
        <v>149</v>
      </c>
      <c r="B363" t="s">
        <v>148</v>
      </c>
      <c r="C363">
        <f>VLOOKUP(A363,[1]Summary!C:D,2,FALSE)</f>
        <v>15499</v>
      </c>
      <c r="D363" t="str">
        <f>VLOOKUP(A363,'[1]Cust Details'!D:L,9,FALSE)</f>
        <v>W 14TH ST, CLEVELAND, OH</v>
      </c>
      <c r="E363">
        <f>VLOOKUP(A363,'[1]Cust Details'!D:L,8,FALSE)</f>
        <v>44109</v>
      </c>
      <c r="F363" t="str">
        <f>VLOOKUP(A363,'[1]Rate Class'!B:D,3,FALSE)</f>
        <v>CE-POLSD</v>
      </c>
    </row>
    <row r="364" spans="1:6" x14ac:dyDescent="0.35">
      <c r="A364" t="s">
        <v>151</v>
      </c>
      <c r="B364" t="s">
        <v>150</v>
      </c>
      <c r="C364">
        <f>VLOOKUP(A364,[1]Summary!C:D,2,FALSE)</f>
        <v>2992</v>
      </c>
      <c r="D364" t="str">
        <f>VLOOKUP(A364,'[1]Cust Details'!D:L,9,FALSE)</f>
        <v>15360 MONTROSE AVE, Cleveland, OH</v>
      </c>
      <c r="E364" t="str">
        <f>VLOOKUP(A364,'[1]Cust Details'!D:L,8,FALSE)</f>
        <v>44111-1074</v>
      </c>
      <c r="F364" t="str">
        <f>VLOOKUP(A364,'[1]Rate Class'!B:D,3,FALSE)</f>
        <v>CE-POLSD</v>
      </c>
    </row>
    <row r="365" spans="1:6" x14ac:dyDescent="0.35">
      <c r="A365" t="s">
        <v>131</v>
      </c>
      <c r="B365" t="s">
        <v>130</v>
      </c>
      <c r="C365">
        <f>VLOOKUP(A365,[1]Summary!C:D,2,FALSE)</f>
        <v>20240</v>
      </c>
      <c r="D365" t="str">
        <f>VLOOKUP(A365,'[1]Cust Details'!D:L,9,FALSE)</f>
        <v>AUDUBON BLVD, CLEVELAND, OH</v>
      </c>
      <c r="E365">
        <f>VLOOKUP(A365,'[1]Cust Details'!D:L,8,FALSE)</f>
        <v>44104</v>
      </c>
      <c r="F365" t="str">
        <f>VLOOKUP(A365,'[1]Rate Class'!B:D,3,FALSE)</f>
        <v>CE-POLSD</v>
      </c>
    </row>
    <row r="366" spans="1:6" x14ac:dyDescent="0.35">
      <c r="A366" t="s">
        <v>153</v>
      </c>
      <c r="B366" t="s">
        <v>152</v>
      </c>
      <c r="C366">
        <f>VLOOKUP(A366,[1]Summary!C:D,2,FALSE)</f>
        <v>2310</v>
      </c>
      <c r="D366" t="str">
        <f>VLOOKUP(A366,'[1]Cust Details'!D:L,9,FALSE)</f>
        <v>4602 HARVARD AVE, Newburgh Heights, OH</v>
      </c>
      <c r="E366" t="str">
        <f>VLOOKUP(A366,'[1]Cust Details'!D:L,8,FALSE)</f>
        <v>44105-3224</v>
      </c>
      <c r="F366" t="str">
        <f>VLOOKUP(A366,'[1]Rate Class'!B:D,3,FALSE)</f>
        <v>CE-POLSD</v>
      </c>
    </row>
    <row r="367" spans="1:6" x14ac:dyDescent="0.35">
      <c r="A367" t="s">
        <v>155</v>
      </c>
      <c r="B367" t="s">
        <v>154</v>
      </c>
      <c r="C367">
        <f>VLOOKUP(A367,[1]Summary!C:D,2,FALSE)</f>
        <v>7172</v>
      </c>
      <c r="D367" t="str">
        <f>VLOOKUP(A367,'[1]Cust Details'!D:L,9,FALSE)</f>
        <v>BARKWILL AVE, CLEVELAND, OH</v>
      </c>
      <c r="E367">
        <f>VLOOKUP(A367,'[1]Cust Details'!D:L,8,FALSE)</f>
        <v>44127</v>
      </c>
      <c r="F367" t="str">
        <f>VLOOKUP(A367,'[1]Rate Class'!B:D,3,FALSE)</f>
        <v>CE-POLSD</v>
      </c>
    </row>
    <row r="368" spans="1:6" x14ac:dyDescent="0.35">
      <c r="A368" t="s">
        <v>157</v>
      </c>
      <c r="B368" t="s">
        <v>156</v>
      </c>
      <c r="C368">
        <f>VLOOKUP(A368,[1]Summary!C:D,2,FALSE)</f>
        <v>1793</v>
      </c>
      <c r="D368" t="str">
        <f>VLOOKUP(A368,'[1]Cust Details'!D:L,9,FALSE)</f>
        <v>DOLLOFF RD, CLEVELAND, OH</v>
      </c>
      <c r="E368">
        <f>VLOOKUP(A368,'[1]Cust Details'!D:L,8,FALSE)</f>
        <v>44127</v>
      </c>
      <c r="F368" t="str">
        <f>VLOOKUP(A368,'[1]Rate Class'!B:D,3,FALSE)</f>
        <v>CE-POLSD</v>
      </c>
    </row>
    <row r="369" spans="1:6" x14ac:dyDescent="0.35">
      <c r="A369" t="s">
        <v>201</v>
      </c>
      <c r="B369" t="s">
        <v>200</v>
      </c>
      <c r="C369">
        <f>VLOOKUP(A369,[1]Summary!C:D,2,FALSE)</f>
        <v>3465</v>
      </c>
      <c r="D369" t="str">
        <f>VLOOKUP(A369,'[1]Cust Details'!D:L,9,FALSE)</f>
        <v>EDGECLIFF AVE, CLEVELAND, OH</v>
      </c>
      <c r="E369">
        <f>VLOOKUP(A369,'[1]Cust Details'!D:L,8,FALSE)</f>
        <v>44111</v>
      </c>
      <c r="F369" t="str">
        <f>VLOOKUP(A369,'[1]Rate Class'!B:D,3,FALSE)</f>
        <v>CE-POLSD</v>
      </c>
    </row>
    <row r="370" spans="1:6" x14ac:dyDescent="0.35">
      <c r="A370" t="s">
        <v>133</v>
      </c>
      <c r="B370" t="s">
        <v>132</v>
      </c>
      <c r="C370">
        <f>VLOOKUP(A370,[1]Summary!C:D,2,FALSE)</f>
        <v>4554</v>
      </c>
      <c r="D370" t="str">
        <f>VLOOKUP(A370,'[1]Cust Details'!D:L,9,FALSE)</f>
        <v>2690 W 7TH ST, Cleveland, OH</v>
      </c>
      <c r="E370" t="str">
        <f>VLOOKUP(A370,'[1]Cust Details'!D:L,8,FALSE)</f>
        <v>44113-4510</v>
      </c>
      <c r="F370" t="str">
        <f>VLOOKUP(A370,'[1]Rate Class'!B:D,3,FALSE)</f>
        <v>CE-POLSD</v>
      </c>
    </row>
    <row r="371" spans="1:6" x14ac:dyDescent="0.35">
      <c r="A371" t="s">
        <v>199</v>
      </c>
      <c r="B371" t="s">
        <v>198</v>
      </c>
      <c r="C371">
        <f>VLOOKUP(A371,[1]Summary!C:D,2,FALSE)</f>
        <v>759</v>
      </c>
      <c r="D371" t="str">
        <f>VLOOKUP(A371,'[1]Cust Details'!D:L,9,FALSE)</f>
        <v>13402 PURITAS AVE, Cleveland, OH</v>
      </c>
      <c r="E371" t="str">
        <f>VLOOKUP(A371,'[1]Cust Details'!D:L,8,FALSE)</f>
        <v>44135-2932</v>
      </c>
      <c r="F371" t="str">
        <f>VLOOKUP(A371,'[1]Rate Class'!B:D,3,FALSE)</f>
        <v>CE-POLSD</v>
      </c>
    </row>
    <row r="372" spans="1:6" x14ac:dyDescent="0.35">
      <c r="A372" t="s">
        <v>195</v>
      </c>
      <c r="B372" t="s">
        <v>194</v>
      </c>
      <c r="C372">
        <f>VLOOKUP(A372,[1]Summary!C:D,2,FALSE)</f>
        <v>2728</v>
      </c>
      <c r="D372" t="str">
        <f>VLOOKUP(A372,'[1]Cust Details'!D:L,9,FALSE)</f>
        <v>TUCKAHOE AVE, CLEVELAND, OH</v>
      </c>
      <c r="E372">
        <f>VLOOKUP(A372,'[1]Cust Details'!D:L,8,FALSE)</f>
        <v>44111</v>
      </c>
      <c r="F372" t="str">
        <f>VLOOKUP(A372,'[1]Rate Class'!B:D,3,FALSE)</f>
        <v>CE-POLSD</v>
      </c>
    </row>
    <row r="373" spans="1:6" x14ac:dyDescent="0.35">
      <c r="A373" t="s">
        <v>69</v>
      </c>
      <c r="B373" t="s">
        <v>68</v>
      </c>
      <c r="C373">
        <f>VLOOKUP(A373,[1]Summary!C:D,2,FALSE)</f>
        <v>8811</v>
      </c>
      <c r="D373" t="str">
        <f>VLOOKUP(A373,'[1]Cust Details'!D:L,9,FALSE)</f>
        <v>25440 HARVARD AVE, Highland Hills, OH</v>
      </c>
      <c r="E373" t="str">
        <f>VLOOKUP(A373,'[1]Cust Details'!D:L,8,FALSE)</f>
        <v>44122-6202</v>
      </c>
      <c r="F373" t="str">
        <f>VLOOKUP(A373,'[1]Rate Class'!B:D,3,FALSE)</f>
        <v>CE-POLSD</v>
      </c>
    </row>
    <row r="374" spans="1:6" x14ac:dyDescent="0.35">
      <c r="A374" t="s">
        <v>203</v>
      </c>
      <c r="B374" t="s">
        <v>202</v>
      </c>
      <c r="C374">
        <f>VLOOKUP(A374,[1]Summary!C:D,2,FALSE)</f>
        <v>1793</v>
      </c>
      <c r="D374" t="str">
        <f>VLOOKUP(A374,'[1]Cust Details'!D:L,9,FALSE)</f>
        <v>1958 W 45TH ST, Cleveland, OH</v>
      </c>
      <c r="E374" t="str">
        <f>VLOOKUP(A374,'[1]Cust Details'!D:L,8,FALSE)</f>
        <v>44102-3448</v>
      </c>
      <c r="F374" t="str">
        <f>VLOOKUP(A374,'[1]Rate Class'!B:D,3,FALSE)</f>
        <v>CE-POLSD</v>
      </c>
    </row>
    <row r="375" spans="1:6" x14ac:dyDescent="0.35">
      <c r="A375" t="s">
        <v>197</v>
      </c>
      <c r="B375" t="s">
        <v>196</v>
      </c>
      <c r="C375">
        <f>VLOOKUP(A375,[1]Summary!C:D,2,FALSE)</f>
        <v>11143</v>
      </c>
      <c r="D375" t="str">
        <f>VLOOKUP(A375,'[1]Cust Details'!D:L,9,FALSE)</f>
        <v>PURITAS AVE, CLEVELAND, OH</v>
      </c>
      <c r="E375">
        <f>VLOOKUP(A375,'[1]Cust Details'!D:L,8,FALSE)</f>
        <v>44135</v>
      </c>
      <c r="F375" t="str">
        <f>VLOOKUP(A375,'[1]Rate Class'!B:D,3,FALSE)</f>
        <v>CE-POLSD</v>
      </c>
    </row>
    <row r="376" spans="1:6" x14ac:dyDescent="0.35">
      <c r="A376" t="s">
        <v>167</v>
      </c>
      <c r="B376" t="s">
        <v>166</v>
      </c>
      <c r="C376">
        <f>VLOOKUP(A376,[1]Summary!C:D,2,FALSE)</f>
        <v>5379</v>
      </c>
      <c r="D376" t="str">
        <f>VLOOKUP(A376,'[1]Cust Details'!D:L,9,FALSE)</f>
        <v>GLNDALE/E 149, CLEVELAND, OH</v>
      </c>
      <c r="E376">
        <f>VLOOKUP(A376,'[1]Cust Details'!D:L,8,FALSE)</f>
        <v>44105</v>
      </c>
      <c r="F376" t="str">
        <f>VLOOKUP(A376,'[1]Rate Class'!B:D,3,FALSE)</f>
        <v>CE-POLSD</v>
      </c>
    </row>
    <row r="377" spans="1:6" x14ac:dyDescent="0.35">
      <c r="A377" t="s">
        <v>77</v>
      </c>
      <c r="B377" t="s">
        <v>76</v>
      </c>
      <c r="C377">
        <f>VLOOKUP(A377,[1]Summary!C:D,2,FALSE)</f>
        <v>32362</v>
      </c>
      <c r="D377" t="str">
        <f>VLOOKUP(A377,'[1]Cust Details'!D:L,9,FALSE)</f>
        <v>6524 CENTRAL AVE, CLEVELAND, OH</v>
      </c>
      <c r="E377">
        <f>VLOOKUP(A377,'[1]Cust Details'!D:L,8,FALSE)</f>
        <v>44104</v>
      </c>
      <c r="F377" t="str">
        <f>VLOOKUP(A377,'[1]Rate Class'!B:D,3,FALSE)</f>
        <v>CE-POLSD</v>
      </c>
    </row>
    <row r="378" spans="1:6" x14ac:dyDescent="0.35">
      <c r="A378" t="s">
        <v>79</v>
      </c>
      <c r="B378" t="s">
        <v>78</v>
      </c>
      <c r="C378">
        <f>VLOOKUP(A378,[1]Summary!C:D,2,FALSE)</f>
        <v>16016</v>
      </c>
      <c r="D378" t="str">
        <f>VLOOKUP(A378,'[1]Cust Details'!D:L,9,FALSE)</f>
        <v>8400 HOUGH AVE, Cleveland, OH</v>
      </c>
      <c r="E378">
        <f>VLOOKUP(A378,'[1]Cust Details'!D:L,8,FALSE)</f>
        <v>44103</v>
      </c>
      <c r="F378" t="str">
        <f>VLOOKUP(A378,'[1]Rate Class'!B:D,3,FALSE)</f>
        <v>CE-POLSD</v>
      </c>
    </row>
    <row r="379" spans="1:6" x14ac:dyDescent="0.35">
      <c r="A379" t="s">
        <v>89</v>
      </c>
      <c r="B379" t="s">
        <v>88</v>
      </c>
      <c r="C379">
        <f>VLOOKUP(A379,[1]Summary!C:D,2,FALSE)</f>
        <v>5379</v>
      </c>
      <c r="D379" t="str">
        <f>VLOOKUP(A379,'[1]Cust Details'!D:L,9,FALSE)</f>
        <v>E 38TH ST, CLEVELAND, OH</v>
      </c>
      <c r="E379">
        <f>VLOOKUP(A379,'[1]Cust Details'!D:L,8,FALSE)</f>
        <v>44115</v>
      </c>
      <c r="F379" t="str">
        <f>VLOOKUP(A379,'[1]Rate Class'!B:D,3,FALSE)</f>
        <v>CE-POLSD</v>
      </c>
    </row>
    <row r="380" spans="1:6" x14ac:dyDescent="0.35">
      <c r="A380" t="s">
        <v>91</v>
      </c>
      <c r="B380" t="s">
        <v>90</v>
      </c>
      <c r="C380">
        <f>VLOOKUP(A380,[1]Summary!C:D,2,FALSE)</f>
        <v>15015</v>
      </c>
      <c r="D380" t="str">
        <f>VLOOKUP(A380,'[1]Cust Details'!D:L,9,FALSE)</f>
        <v>7200 CARSON AVE, Cleveland, OH</v>
      </c>
      <c r="E380" t="str">
        <f>VLOOKUP(A380,'[1]Cust Details'!D:L,8,FALSE)</f>
        <v>44104-4281</v>
      </c>
      <c r="F380" t="str">
        <f>VLOOKUP(A380,'[1]Rate Class'!B:D,3,FALSE)</f>
        <v>CE-POLSD</v>
      </c>
    </row>
    <row r="381" spans="1:6" x14ac:dyDescent="0.35">
      <c r="A381" t="s">
        <v>93</v>
      </c>
      <c r="B381" t="s">
        <v>92</v>
      </c>
      <c r="C381">
        <f>VLOOKUP(A381,[1]Summary!C:D,2,FALSE)</f>
        <v>4180</v>
      </c>
      <c r="D381" t="str">
        <f>VLOOKUP(A381,'[1]Cust Details'!D:L,9,FALSE)</f>
        <v>EAST BLVD, CLEVELAND, OH</v>
      </c>
      <c r="E381">
        <f>VLOOKUP(A381,'[1]Cust Details'!D:L,8,FALSE)</f>
        <v>44106</v>
      </c>
      <c r="F381" t="str">
        <f>VLOOKUP(A381,'[1]Rate Class'!B:D,3,FALSE)</f>
        <v>CE-POLSD</v>
      </c>
    </row>
    <row r="382" spans="1:6" x14ac:dyDescent="0.35">
      <c r="A382" t="s">
        <v>83</v>
      </c>
      <c r="B382" t="s">
        <v>82</v>
      </c>
      <c r="C382">
        <f>VLOOKUP(A382,[1]Summary!C:D,2,FALSE)</f>
        <v>3586</v>
      </c>
      <c r="D382" t="str">
        <f>VLOOKUP(A382,'[1]Cust Details'!D:L,9,FALSE)</f>
        <v>7300 PLATT AVE, CLEVELAND, OH</v>
      </c>
      <c r="E382">
        <f>VLOOKUP(A382,'[1]Cust Details'!D:L,8,FALSE)</f>
        <v>44104</v>
      </c>
      <c r="F382" t="str">
        <f>VLOOKUP(A382,'[1]Rate Class'!B:D,3,FALSE)</f>
        <v>CE-POLSD</v>
      </c>
    </row>
    <row r="383" spans="1:6" x14ac:dyDescent="0.35">
      <c r="A383" t="s">
        <v>95</v>
      </c>
      <c r="B383" t="s">
        <v>94</v>
      </c>
      <c r="C383">
        <f>VLOOKUP(A383,[1]Summary!C:D,2,FALSE)</f>
        <v>1155</v>
      </c>
      <c r="D383" t="str">
        <f>VLOOKUP(A383,'[1]Cust Details'!D:L,9,FALSE)</f>
        <v>11600 MELBA AVE, CLEVELAND, OH</v>
      </c>
      <c r="E383">
        <f>VLOOKUP(A383,'[1]Cust Details'!D:L,8,FALSE)</f>
        <v>44104</v>
      </c>
      <c r="F383" t="str">
        <f>VLOOKUP(A383,'[1]Rate Class'!B:D,3,FALSE)</f>
        <v>CE-POLSD</v>
      </c>
    </row>
    <row r="384" spans="1:6" x14ac:dyDescent="0.35">
      <c r="A384" t="s">
        <v>169</v>
      </c>
      <c r="B384" t="s">
        <v>168</v>
      </c>
      <c r="C384">
        <f>VLOOKUP(A384,[1]Summary!C:D,2,FALSE)</f>
        <v>3586</v>
      </c>
      <c r="D384" t="str">
        <f>VLOOKUP(A384,'[1]Cust Details'!D:L,9,FALSE)</f>
        <v>IRMA AVE, CLEVELAND, OH</v>
      </c>
      <c r="E384">
        <f>VLOOKUP(A384,'[1]Cust Details'!D:L,8,FALSE)</f>
        <v>44105</v>
      </c>
      <c r="F384" t="str">
        <f>VLOOKUP(A384,'[1]Rate Class'!B:D,3,FALSE)</f>
        <v>CE-POLSD</v>
      </c>
    </row>
    <row r="385" spans="1:6" x14ac:dyDescent="0.35">
      <c r="A385" t="s">
        <v>63</v>
      </c>
      <c r="B385" t="s">
        <v>62</v>
      </c>
      <c r="C385">
        <f>VLOOKUP(A385,[1]Summary!C:D,2,FALSE)</f>
        <v>1793</v>
      </c>
      <c r="D385" t="str">
        <f>VLOOKUP(A385,'[1]Cust Details'!D:L,9,FALSE)</f>
        <v>11800 BUCKEYE RD, Cleveland, OH</v>
      </c>
      <c r="E385" t="str">
        <f>VLOOKUP(A385,'[1]Cust Details'!D:L,8,FALSE)</f>
        <v>44120-2621</v>
      </c>
      <c r="F385" t="str">
        <f>VLOOKUP(A385,'[1]Rate Class'!B:D,3,FALSE)</f>
        <v>CE-POLSD</v>
      </c>
    </row>
    <row r="386" spans="1:6" x14ac:dyDescent="0.35">
      <c r="A386" t="s">
        <v>67</v>
      </c>
      <c r="B386" t="s">
        <v>66</v>
      </c>
      <c r="C386">
        <f>VLOOKUP(A386,[1]Summary!C:D,2,FALSE)</f>
        <v>67430</v>
      </c>
      <c r="D386" t="str">
        <f>VLOOKUP(A386,'[1]Cust Details'!D:L,9,FALSE)</f>
        <v>4041 NORTHFIELD RD, Warrensville Heights, OH</v>
      </c>
      <c r="E386" t="str">
        <f>VLOOKUP(A386,'[1]Cust Details'!D:L,8,FALSE)</f>
        <v>44122-7001</v>
      </c>
      <c r="F386" t="str">
        <f>VLOOKUP(A386,'[1]Rate Class'!B:D,3,FALSE)</f>
        <v>CE-POLSD</v>
      </c>
    </row>
    <row r="387" spans="1:6" x14ac:dyDescent="0.35">
      <c r="A387" t="s">
        <v>193</v>
      </c>
      <c r="B387" t="s">
        <v>192</v>
      </c>
      <c r="C387">
        <f>VLOOKUP(A387,[1]Summary!C:D,2,FALSE)</f>
        <v>5775</v>
      </c>
      <c r="D387" t="str">
        <f>VLOOKUP(A387,'[1]Cust Details'!D:L,9,FALSE)</f>
        <v>RAINBOW AVE, Cleveland, OH</v>
      </c>
      <c r="E387">
        <f>VLOOKUP(A387,'[1]Cust Details'!D:L,8,FALSE)</f>
        <v>44111</v>
      </c>
      <c r="F387" t="str">
        <f>VLOOKUP(A387,'[1]Rate Class'!B:D,3,FALSE)</f>
        <v>CE-POLSD</v>
      </c>
    </row>
    <row r="388" spans="1:6" x14ac:dyDescent="0.35">
      <c r="A388" t="s">
        <v>105</v>
      </c>
      <c r="B388" t="s">
        <v>104</v>
      </c>
      <c r="C388">
        <f>VLOOKUP(A388,[1]Summary!C:D,2,FALSE)</f>
        <v>5379</v>
      </c>
      <c r="D388" t="str">
        <f>VLOOKUP(A388,'[1]Cust Details'!D:L,9,FALSE)</f>
        <v>1701 LAKESIDE AVE, Cleveland, OH</v>
      </c>
      <c r="E388" t="str">
        <f>VLOOKUP(A388,'[1]Cust Details'!D:L,8,FALSE)</f>
        <v>44114-1118</v>
      </c>
      <c r="F388" t="str">
        <f>VLOOKUP(A388,'[1]Rate Class'!B:D,3,FALSE)</f>
        <v>CE-POLSD</v>
      </c>
    </row>
    <row r="389" spans="1:6" x14ac:dyDescent="0.35">
      <c r="A389" t="s">
        <v>61</v>
      </c>
      <c r="B389" t="s">
        <v>60</v>
      </c>
      <c r="C389">
        <f>VLOOKUP(A389,[1]Summary!C:D,2,FALSE)</f>
        <v>10428</v>
      </c>
      <c r="D389" t="str">
        <f>VLOOKUP(A389,'[1]Cust Details'!D:L,9,FALSE)</f>
        <v>3034 E 63RD ST, Cleveland, OH</v>
      </c>
      <c r="E389" t="str">
        <f>VLOOKUP(A389,'[1]Cust Details'!D:L,8,FALSE)</f>
        <v>44127-1350</v>
      </c>
      <c r="F389" t="str">
        <f>VLOOKUP(A389,'[1]Rate Class'!B:D,3,FALSE)</f>
        <v>CE-POLSD</v>
      </c>
    </row>
    <row r="390" spans="1:6" x14ac:dyDescent="0.35">
      <c r="A390" t="s">
        <v>699</v>
      </c>
      <c r="B390" t="s">
        <v>697</v>
      </c>
      <c r="C390">
        <f>VLOOKUP(A390,[1]Summary!C:D,2,FALSE)</f>
        <v>462</v>
      </c>
      <c r="D390" t="str">
        <f>VLOOKUP(A390,'[1]Cust Details'!D:L,9,FALSE)</f>
        <v>25609 EMERY RD, Warrensville Heights, OH</v>
      </c>
      <c r="E390" t="str">
        <f>VLOOKUP(A390,'[1]Cust Details'!D:L,8,FALSE)</f>
        <v>44128-5721</v>
      </c>
      <c r="F390" t="str">
        <f>VLOOKUP(A390,'[1]Rate Class'!B:D,3,FALSE)</f>
        <v>CE-POLSD</v>
      </c>
    </row>
    <row r="391" spans="1:6" x14ac:dyDescent="0.35">
      <c r="A391" t="s">
        <v>20</v>
      </c>
      <c r="B391" t="s">
        <v>19</v>
      </c>
      <c r="C391">
        <f>VLOOKUP(A391,[1]Summary!C:D,2,FALSE)</f>
        <v>5102</v>
      </c>
      <c r="D391" t="str">
        <f>VLOOKUP(A391,'[1]Cust Details'!D:L,9,FALSE)</f>
        <v>13933 LAKEWOOD HEIGHTS BLVD, Cleveland, OH</v>
      </c>
      <c r="E391" t="str">
        <f>VLOOKUP(A391,'[1]Cust Details'!D:L,8,FALSE)</f>
        <v>44107-6128</v>
      </c>
      <c r="F391" t="str">
        <f>VLOOKUP(A391,'[1]Rate Class'!B:D,3,FALSE)</f>
        <v>CE-STLD</v>
      </c>
    </row>
    <row r="392" spans="1:6" x14ac:dyDescent="0.35">
      <c r="A392" t="s">
        <v>892</v>
      </c>
      <c r="B392" t="s">
        <v>891</v>
      </c>
      <c r="C392">
        <f>VLOOKUP(A392,[1]Summary!C:D,2,FALSE)</f>
        <v>10090</v>
      </c>
      <c r="D392" t="str">
        <f>VLOOKUP(A392,'[1]Cust Details'!D:L,9,FALSE)</f>
        <v>14509 LAKEWOOD HEIGHTS BLVD, LAKEWOOD, OH</v>
      </c>
      <c r="E392">
        <f>VLOOKUP(A392,'[1]Cust Details'!D:L,8,FALSE)</f>
        <v>44107</v>
      </c>
      <c r="F392" t="str">
        <f>VLOOKUP(A392,'[1]Rate Class'!B:D,3,FALSE)</f>
        <v>CE-STLD</v>
      </c>
    </row>
    <row r="393" spans="1:6" x14ac:dyDescent="0.35">
      <c r="A393" t="s">
        <v>872</v>
      </c>
      <c r="B393" t="s">
        <v>871</v>
      </c>
      <c r="C393">
        <f>VLOOKUP(A393,[1]Summary!C:D,2,FALSE)</f>
        <v>5487</v>
      </c>
      <c r="D393" t="str">
        <f>VLOOKUP(A393,'[1]Cust Details'!D:L,9,FALSE)</f>
        <v>14026 CLAIRVIEW AVE, Cleveland, OH</v>
      </c>
      <c r="E393" t="str">
        <f>VLOOKUP(A393,'[1]Cust Details'!D:L,8,FALSE)</f>
        <v>44111-1460</v>
      </c>
      <c r="F393" t="str">
        <f>VLOOKUP(A393,'[1]Rate Class'!B:D,3,FALSE)</f>
        <v>CE-STLD</v>
      </c>
    </row>
    <row r="394" spans="1:6" x14ac:dyDescent="0.35">
      <c r="A394" t="s">
        <v>870</v>
      </c>
      <c r="B394" t="s">
        <v>869</v>
      </c>
      <c r="C394">
        <f>VLOOKUP(A394,[1]Summary!C:D,2,FALSE)</f>
        <v>4790</v>
      </c>
      <c r="D394" t="str">
        <f>VLOOKUP(A394,'[1]Cust Details'!D:L,9,FALSE)</f>
        <v>14506 ROXBORO AVE, Cleveland, OH</v>
      </c>
      <c r="E394" t="str">
        <f>VLOOKUP(A394,'[1]Cust Details'!D:L,8,FALSE)</f>
        <v>44111-1331</v>
      </c>
      <c r="F394" t="str">
        <f>VLOOKUP(A394,'[1]Rate Class'!B:D,3,FALSE)</f>
        <v>CE-STLD</v>
      </c>
    </row>
    <row r="395" spans="1:6" x14ac:dyDescent="0.35">
      <c r="A395" t="s">
        <v>866</v>
      </c>
      <c r="B395" t="s">
        <v>865</v>
      </c>
      <c r="C395">
        <f>VLOOKUP(A395,[1]Summary!C:D,2,FALSE)</f>
        <v>19067</v>
      </c>
      <c r="D395" t="str">
        <f>VLOOKUP(A395,'[1]Cust Details'!D:L,9,FALSE)</f>
        <v>14856 ALGER RD, Cleveland, OH</v>
      </c>
      <c r="E395" t="str">
        <f>VLOOKUP(A395,'[1]Cust Details'!D:L,8,FALSE)</f>
        <v>44111-1105</v>
      </c>
      <c r="F395" t="str">
        <f>VLOOKUP(A395,'[1]Rate Class'!B:D,3,FALSE)</f>
        <v>CE-STLD</v>
      </c>
    </row>
    <row r="396" spans="1:6" x14ac:dyDescent="0.35">
      <c r="A396" t="s">
        <v>876</v>
      </c>
      <c r="B396" t="s">
        <v>875</v>
      </c>
      <c r="C396">
        <f>VLOOKUP(A396,[1]Summary!C:D,2,FALSE)</f>
        <v>3074</v>
      </c>
      <c r="D396" t="str">
        <f>VLOOKUP(A396,'[1]Cust Details'!D:L,9,FALSE)</f>
        <v>14027 LAKEWOOD HEIGHTS BLVD, Cleveland, OH</v>
      </c>
      <c r="E396" t="str">
        <f>VLOOKUP(A396,'[1]Cust Details'!D:L,8,FALSE)</f>
        <v>44107-6045</v>
      </c>
      <c r="F396" t="str">
        <f>VLOOKUP(A396,'[1]Rate Class'!B:D,3,FALSE)</f>
        <v>CE-STLD</v>
      </c>
    </row>
    <row r="397" spans="1:6" x14ac:dyDescent="0.35">
      <c r="A397" t="s">
        <v>864</v>
      </c>
      <c r="B397" t="s">
        <v>863</v>
      </c>
      <c r="C397">
        <f>VLOOKUP(A397,[1]Summary!C:D,2,FALSE)</f>
        <v>10571</v>
      </c>
      <c r="D397" t="str">
        <f>VLOOKUP(A397,'[1]Cust Details'!D:L,9,FALSE)</f>
        <v>2361 NORTHLAND AVE, Lakewood, OH</v>
      </c>
      <c r="E397" t="str">
        <f>VLOOKUP(A397,'[1]Cust Details'!D:L,8,FALSE)</f>
        <v>44107-5541</v>
      </c>
      <c r="F397" t="str">
        <f>VLOOKUP(A397,'[1]Rate Class'!B:D,3,FALSE)</f>
        <v>CE-STLD</v>
      </c>
    </row>
    <row r="398" spans="1:6" x14ac:dyDescent="0.35">
      <c r="A398" t="s">
        <v>874</v>
      </c>
      <c r="B398" t="s">
        <v>873</v>
      </c>
      <c r="C398">
        <f>VLOOKUP(A398,[1]Summary!C:D,2,FALSE)</f>
        <v>0</v>
      </c>
      <c r="D398" t="str">
        <f>VLOOKUP(A398,'[1]Cust Details'!D:L,9,FALSE)</f>
        <v>3040 W 159TH ST, Cleveland, OH</v>
      </c>
      <c r="E398" t="str">
        <f>VLOOKUP(A398,'[1]Cust Details'!D:L,8,FALSE)</f>
        <v>44111-1065</v>
      </c>
      <c r="F398" t="str">
        <f>VLOOKUP(A398,'[1]Rate Class'!B:D,3,FALSE)</f>
        <v>CE-STLD</v>
      </c>
    </row>
    <row r="399" spans="1:6" x14ac:dyDescent="0.35">
      <c r="A399" t="s">
        <v>205</v>
      </c>
      <c r="B399" t="s">
        <v>204</v>
      </c>
      <c r="C399">
        <f>VLOOKUP(A399,[1]Summary!C:D,2,FALSE)</f>
        <v>66715</v>
      </c>
      <c r="D399" t="str">
        <f>VLOOKUP(A399,'[1]Cust Details'!D:L,9,FALSE)</f>
        <v>601 LAKESIDE AVE, Cleveland, OH</v>
      </c>
      <c r="E399" t="str">
        <f>VLOOKUP(A399,'[1]Cust Details'!D:L,8,FALSE)</f>
        <v>44114-1027</v>
      </c>
      <c r="F399" t="str">
        <f>VLOOKUP(A399,'[1]Rate Class'!B:D,3,FALSE)</f>
        <v>CE-STLD</v>
      </c>
    </row>
    <row r="400" spans="1:6" x14ac:dyDescent="0.35">
      <c r="A400" t="s">
        <v>696</v>
      </c>
      <c r="B400" t="s">
        <v>695</v>
      </c>
      <c r="C400">
        <f>VLOOKUP(A400,[1]Summary!C:D,2,FALSE)</f>
        <v>2485</v>
      </c>
      <c r="D400" t="str">
        <f>VLOOKUP(A400,'[1]Cust Details'!D:L,9,FALSE)</f>
        <v>14000 1/2 KINSMAN RD, Cleveland, OH</v>
      </c>
      <c r="E400" t="str">
        <f>VLOOKUP(A400,'[1]Cust Details'!D:L,8,FALSE)</f>
        <v>44120-4821</v>
      </c>
      <c r="F400" t="str">
        <f>VLOOKUP(A400,'[1]Rate Class'!B:D,3,FALSE)</f>
        <v>CE-TRFD</v>
      </c>
    </row>
    <row r="401" spans="1:6" x14ac:dyDescent="0.35">
      <c r="A401" t="s">
        <v>694</v>
      </c>
      <c r="B401" t="s">
        <v>693</v>
      </c>
      <c r="C401">
        <f>VLOOKUP(A401,[1]Summary!C:D,2,FALSE)</f>
        <v>1725</v>
      </c>
      <c r="D401" t="str">
        <f>VLOOKUP(A401,'[1]Cust Details'!D:L,9,FALSE)</f>
        <v>14105 1/2 KINSMAN RD, Cleveland, OH</v>
      </c>
      <c r="E401" t="str">
        <f>VLOOKUP(A401,'[1]Cust Details'!D:L,8,FALSE)</f>
        <v>44120-4822</v>
      </c>
      <c r="F401" t="str">
        <f>VLOOKUP(A401,'[1]Rate Class'!B:D,3,FALSE)</f>
        <v>CE-TRFD</v>
      </c>
    </row>
    <row r="402" spans="1:6" x14ac:dyDescent="0.35">
      <c r="A402" t="s">
        <v>207</v>
      </c>
      <c r="B402" t="s">
        <v>206</v>
      </c>
      <c r="C402">
        <f>VLOOKUP(A402,[1]Summary!C:D,2,FALSE)</f>
        <v>2942863</v>
      </c>
      <c r="D402" t="str">
        <f>VLOOKUP(A402,'[1]Cust Details'!D:L,9,FALSE)</f>
        <v>601 LAKESIDE AVE, Cleveland, OH</v>
      </c>
      <c r="E402" t="str">
        <f>VLOOKUP(A402,'[1]Cust Details'!D:L,8,FALSE)</f>
        <v>44114-1027</v>
      </c>
      <c r="F402" t="str">
        <f>VLOOKUP(A402,'[1]Rate Class'!B:D,3,FALSE)</f>
        <v>CE-TRFD</v>
      </c>
    </row>
    <row r="403" spans="1:6" x14ac:dyDescent="0.35">
      <c r="A403" t="s">
        <v>5</v>
      </c>
      <c r="B403" t="s">
        <v>4</v>
      </c>
      <c r="C403">
        <f>VLOOKUP(A403,[1]Summary!C:D,2,FALSE)</f>
        <v>403341.02800000005</v>
      </c>
      <c r="D403" t="str">
        <f>VLOOKUP(A403,'[1]Cust Details'!D:L,9,FALSE)</f>
        <v>10044 SHEPARD RD, Macedonia, OH</v>
      </c>
      <c r="E403" t="str">
        <f>VLOOKUP(A403,'[1]Cust Details'!D:L,8,FALSE)</f>
        <v>44056-1130</v>
      </c>
      <c r="F403" t="str">
        <f>VLOOKUP(A403,'[1]Rate Class'!B:D,3,FALSE)</f>
        <v>OE-GPD</v>
      </c>
    </row>
    <row r="404" spans="1:6" x14ac:dyDescent="0.35">
      <c r="A404" t="s">
        <v>348</v>
      </c>
      <c r="B404" t="s">
        <v>346</v>
      </c>
      <c r="C404">
        <f>VLOOKUP(A404,[1]Summary!C:D,2,FALSE)</f>
        <v>133230.36000000002</v>
      </c>
      <c r="D404" t="str">
        <f>VLOOKUP(A404,'[1]Cust Details'!D:L,9,FALSE)</f>
        <v>9877 DARROW RD, TWINSBURG, OH</v>
      </c>
      <c r="E404">
        <f>VLOOKUP(A404,'[1]Cust Details'!D:L,8,FALSE)</f>
        <v>44087</v>
      </c>
      <c r="F404" t="str">
        <f>VLOOKUP(A404,'[1]Rate Class'!B:D,3,FALSE)</f>
        <v>OE-GPD</v>
      </c>
    </row>
    <row r="405" spans="1:6" x14ac:dyDescent="0.35">
      <c r="A405" t="s">
        <v>24</v>
      </c>
      <c r="B405" t="s">
        <v>23</v>
      </c>
      <c r="C405">
        <f>VLOOKUP(A405,[1]Summary!C:D,2,FALSE)</f>
        <v>93</v>
      </c>
      <c r="D405" t="str">
        <f>VLOOKUP(A405,'[1]Cust Details'!D:L,9,FALSE)</f>
        <v>2915 BRECKSVILLE RD, Richfield, OH</v>
      </c>
      <c r="E405" t="str">
        <f>VLOOKUP(A405,'[1]Cust Details'!D:L,8,FALSE)</f>
        <v>44286-9743</v>
      </c>
      <c r="F405" t="str">
        <f>VLOOKUP(A405,'[1]Rate Class'!B:D,3,FALSE)</f>
        <v>OE-GSD</v>
      </c>
    </row>
    <row r="406" spans="1:6" x14ac:dyDescent="0.35">
      <c r="A406" t="s">
        <v>640</v>
      </c>
      <c r="B406" t="s">
        <v>639</v>
      </c>
      <c r="C406">
        <f>VLOOKUP(A406,[1]Summary!C:D,2,FALSE)</f>
        <v>76419</v>
      </c>
      <c r="D406" t="str">
        <f>VLOOKUP(A406,'[1]Cust Details'!D:L,9,FALSE)</f>
        <v>18900 BOSTON RD, STRONGSVILLE, OH</v>
      </c>
      <c r="E406">
        <f>VLOOKUP(A406,'[1]Cust Details'!D:L,8,FALSE)</f>
        <v>44136</v>
      </c>
      <c r="F406" t="str">
        <f>VLOOKUP(A406,'[1]Rate Class'!B:D,3,FALSE)</f>
        <v>OE-GSD</v>
      </c>
    </row>
    <row r="407" spans="1:6" x14ac:dyDescent="0.35">
      <c r="A407" t="s">
        <v>840</v>
      </c>
      <c r="B407" t="s">
        <v>839</v>
      </c>
      <c r="C407">
        <f>VLOOKUP(A407,[1]Summary!C:D,2,FALSE)</f>
        <v>70.080000000000013</v>
      </c>
      <c r="D407" t="str">
        <f>VLOOKUP(A407,'[1]Cust Details'!D:L,9,FALSE)</f>
        <v>27240 SPRAGUE RD, Olmsted Twp, OH</v>
      </c>
      <c r="E407" t="str">
        <f>VLOOKUP(A407,'[1]Cust Details'!D:L,8,FALSE)</f>
        <v>44138-1748</v>
      </c>
      <c r="F407" t="str">
        <f>VLOOKUP(A407,'[1]Rate Class'!B:D,3,FALSE)</f>
        <v>OE-GSD</v>
      </c>
    </row>
    <row r="408" spans="1:6" x14ac:dyDescent="0.35">
      <c r="A408" t="s">
        <v>830</v>
      </c>
      <c r="B408" t="s">
        <v>829</v>
      </c>
      <c r="C408">
        <f>VLOOKUP(A408,[1]Summary!C:D,2,FALSE)</f>
        <v>81.760000000000019</v>
      </c>
      <c r="D408" t="str">
        <f>VLOOKUP(A408,'[1]Cust Details'!D:L,9,FALSE)</f>
        <v>196 JUDITA DR, Brunswick, OH</v>
      </c>
      <c r="E408" t="str">
        <f>VLOOKUP(A408,'[1]Cust Details'!D:L,8,FALSE)</f>
        <v>44212-1625</v>
      </c>
      <c r="F408" t="str">
        <f>VLOOKUP(A408,'[1]Rate Class'!B:D,3,FALSE)</f>
        <v>OE-GSD</v>
      </c>
    </row>
    <row r="409" spans="1:6" x14ac:dyDescent="0.35">
      <c r="A409" t="s">
        <v>832</v>
      </c>
      <c r="B409" t="s">
        <v>831</v>
      </c>
      <c r="C409">
        <f>VLOOKUP(A409,[1]Summary!C:D,2,FALSE)</f>
        <v>81.760000000000019</v>
      </c>
      <c r="D409" t="str">
        <f>VLOOKUP(A409,'[1]Cust Details'!D:L,9,FALSE)</f>
        <v>455 WESTWOOD AVE, Brunswick, OH</v>
      </c>
      <c r="E409" t="str">
        <f>VLOOKUP(A409,'[1]Cust Details'!D:L,8,FALSE)</f>
        <v>44212-1811</v>
      </c>
      <c r="F409" t="str">
        <f>VLOOKUP(A409,'[1]Rate Class'!B:D,3,FALSE)</f>
        <v>OE-GSD</v>
      </c>
    </row>
    <row r="410" spans="1:6" x14ac:dyDescent="0.35">
      <c r="A410" t="s">
        <v>826</v>
      </c>
      <c r="B410" t="s">
        <v>825</v>
      </c>
      <c r="C410">
        <f>VLOOKUP(A410,[1]Summary!C:D,2,FALSE)</f>
        <v>81.760000000000019</v>
      </c>
      <c r="D410" t="str">
        <f>VLOOKUP(A410,'[1]Cust Details'!D:L,9,FALSE)</f>
        <v>1610 S CARPENTER RD, Brunswick, OH</v>
      </c>
      <c r="E410" t="str">
        <f>VLOOKUP(A410,'[1]Cust Details'!D:L,8,FALSE)</f>
        <v>44212-3823</v>
      </c>
      <c r="F410" t="str">
        <f>VLOOKUP(A410,'[1]Rate Class'!B:D,3,FALSE)</f>
        <v>OE-GSD</v>
      </c>
    </row>
    <row r="411" spans="1:6" x14ac:dyDescent="0.35">
      <c r="A411" t="s">
        <v>838</v>
      </c>
      <c r="B411" t="s">
        <v>837</v>
      </c>
      <c r="C411">
        <f>VLOOKUP(A411,[1]Summary!C:D,2,FALSE)</f>
        <v>75.920000000000016</v>
      </c>
      <c r="D411" t="str">
        <f>VLOOKUP(A411,'[1]Cust Details'!D:L,9,FALSE)</f>
        <v>4607 GRAFTON RD, Brunswick, OH</v>
      </c>
      <c r="E411" t="str">
        <f>VLOOKUP(A411,'[1]Cust Details'!D:L,8,FALSE)</f>
        <v>44212-2007</v>
      </c>
      <c r="F411" t="str">
        <f>VLOOKUP(A411,'[1]Rate Class'!B:D,3,FALSE)</f>
        <v>OE-GSD</v>
      </c>
    </row>
    <row r="412" spans="1:6" x14ac:dyDescent="0.35">
      <c r="A412" t="s">
        <v>834</v>
      </c>
      <c r="B412" t="s">
        <v>833</v>
      </c>
      <c r="C412">
        <f>VLOOKUP(A412,[1]Summary!C:D,2,FALSE)</f>
        <v>81.760000000000019</v>
      </c>
      <c r="D412" t="str">
        <f>VLOOKUP(A412,'[1]Cust Details'!D:L,9,FALSE)</f>
        <v>168 BOSTON RD, Hinckley, OH</v>
      </c>
      <c r="E412" t="str">
        <f>VLOOKUP(A412,'[1]Cust Details'!D:L,8,FALSE)</f>
        <v>44233-9460</v>
      </c>
      <c r="F412" t="str">
        <f>VLOOKUP(A412,'[1]Rate Class'!B:D,3,FALSE)</f>
        <v>OE-GSD</v>
      </c>
    </row>
    <row r="413" spans="1:6" x14ac:dyDescent="0.35">
      <c r="A413" t="s">
        <v>836</v>
      </c>
      <c r="B413" t="s">
        <v>835</v>
      </c>
      <c r="C413">
        <f>VLOOKUP(A413,[1]Summary!C:D,2,FALSE)</f>
        <v>81.760000000000019</v>
      </c>
      <c r="D413" t="str">
        <f>VLOOKUP(A413,'[1]Cust Details'!D:L,9,FALSE)</f>
        <v>12 CLEARWATER DR, Brunswick, OH</v>
      </c>
      <c r="E413" t="str">
        <f>VLOOKUP(A413,'[1]Cust Details'!D:L,8,FALSE)</f>
        <v>44212-1528</v>
      </c>
      <c r="F413" t="str">
        <f>VLOOKUP(A413,'[1]Rate Class'!B:D,3,FALSE)</f>
        <v>OE-GSD</v>
      </c>
    </row>
    <row r="414" spans="1:6" x14ac:dyDescent="0.35">
      <c r="A414" t="s">
        <v>818</v>
      </c>
      <c r="B414" t="s">
        <v>817</v>
      </c>
      <c r="C414">
        <f>VLOOKUP(A414,[1]Summary!C:D,2,FALSE)</f>
        <v>64.240000000000009</v>
      </c>
      <c r="D414" t="str">
        <f>VLOOKUP(A414,'[1]Cust Details'!D:L,9,FALSE)</f>
        <v>8439 SUMMER RD, Macedonia, OH</v>
      </c>
      <c r="E414" t="str">
        <f>VLOOKUP(A414,'[1]Cust Details'!D:L,8,FALSE)</f>
        <v>44056-1717</v>
      </c>
      <c r="F414" t="str">
        <f>VLOOKUP(A414,'[1]Rate Class'!B:D,3,FALSE)</f>
        <v>OE-GSD</v>
      </c>
    </row>
    <row r="415" spans="1:6" x14ac:dyDescent="0.35">
      <c r="A415" t="s">
        <v>820</v>
      </c>
      <c r="B415" t="s">
        <v>819</v>
      </c>
      <c r="C415">
        <f>VLOOKUP(A415,[1]Summary!C:D,2,FALSE)</f>
        <v>64.240000000000009</v>
      </c>
      <c r="D415" t="str">
        <f>VLOOKUP(A415,'[1]Cust Details'!D:L,9,FALSE)</f>
        <v>904 W 130TH ST, Brunswick, OH</v>
      </c>
      <c r="E415" t="str">
        <f>VLOOKUP(A415,'[1]Cust Details'!D:L,8,FALSE)</f>
        <v>44212-2315</v>
      </c>
      <c r="F415" t="str">
        <f>VLOOKUP(A415,'[1]Rate Class'!B:D,3,FALSE)</f>
        <v>OE-GSD</v>
      </c>
    </row>
    <row r="416" spans="1:6" x14ac:dyDescent="0.35">
      <c r="A416" t="s">
        <v>822</v>
      </c>
      <c r="B416" t="s">
        <v>821</v>
      </c>
      <c r="C416">
        <f>VLOOKUP(A416,[1]Summary!C:D,2,FALSE)</f>
        <v>64.240000000000009</v>
      </c>
      <c r="D416" t="str">
        <f>VLOOKUP(A416,'[1]Cust Details'!D:L,9,FALSE)</f>
        <v>3621 SLEEPY HOLLOW RD, Brunswick, OH</v>
      </c>
      <c r="E416" t="str">
        <f>VLOOKUP(A416,'[1]Cust Details'!D:L,8,FALSE)</f>
        <v>44212-4166</v>
      </c>
      <c r="F416" t="str">
        <f>VLOOKUP(A416,'[1]Rate Class'!B:D,3,FALSE)</f>
        <v>OE-GSD</v>
      </c>
    </row>
    <row r="417" spans="1:6" x14ac:dyDescent="0.35">
      <c r="A417" t="s">
        <v>828</v>
      </c>
      <c r="B417" t="s">
        <v>827</v>
      </c>
      <c r="C417">
        <f>VLOOKUP(A417,[1]Summary!C:D,2,FALSE)</f>
        <v>81.760000000000019</v>
      </c>
      <c r="D417" t="str">
        <f>VLOOKUP(A417,'[1]Cust Details'!D:L,9,FALSE)</f>
        <v>4708 1/2 TOWNSEND RD, Richfield, OH</v>
      </c>
      <c r="E417" t="str">
        <f>VLOOKUP(A417,'[1]Cust Details'!D:L,8,FALSE)</f>
        <v>44286-9617</v>
      </c>
      <c r="F417" t="str">
        <f>VLOOKUP(A417,'[1]Rate Class'!B:D,3,FALSE)</f>
        <v>OE-GSD</v>
      </c>
    </row>
    <row r="418" spans="1:6" x14ac:dyDescent="0.35">
      <c r="A418" t="s">
        <v>816</v>
      </c>
      <c r="B418" t="s">
        <v>814</v>
      </c>
      <c r="C418">
        <f>VLOOKUP(A418,[1]Summary!C:D,2,FALSE)</f>
        <v>66</v>
      </c>
      <c r="D418" t="str">
        <f>VLOOKUP(A418,'[1]Cust Details'!D:L,9,FALSE)</f>
        <v>7500 BRANDYWINE RD, Hudson, OH</v>
      </c>
      <c r="E418" t="str">
        <f>VLOOKUP(A418,'[1]Cust Details'!D:L,8,FALSE)</f>
        <v>44236-1011</v>
      </c>
      <c r="F418" t="str">
        <f>VLOOKUP(A418,'[1]Rate Class'!B:D,3,FALSE)</f>
        <v>OE-GSD</v>
      </c>
    </row>
    <row r="419" spans="1:6" x14ac:dyDescent="0.35">
      <c r="A419" t="s">
        <v>824</v>
      </c>
      <c r="B419" t="s">
        <v>823</v>
      </c>
      <c r="C419">
        <f>VLOOKUP(A419,[1]Summary!C:D,2,FALSE)</f>
        <v>64.240000000000009</v>
      </c>
      <c r="D419" t="str">
        <f>VLOOKUP(A419,'[1]Cust Details'!D:L,9,FALSE)</f>
        <v>500 INVERLANE RD, Northfield, OH</v>
      </c>
      <c r="E419" t="str">
        <f>VLOOKUP(A419,'[1]Cust Details'!D:L,8,FALSE)</f>
        <v>44067-2559</v>
      </c>
      <c r="F419" t="str">
        <f>VLOOKUP(A419,'[1]Rate Class'!B:D,3,FALSE)</f>
        <v>OE-GSD</v>
      </c>
    </row>
    <row r="420" spans="1:6" x14ac:dyDescent="0.35">
      <c r="A420" t="s">
        <v>354</v>
      </c>
      <c r="B420" t="s">
        <v>353</v>
      </c>
      <c r="C420">
        <f>VLOOKUP(A420,[1]Summary!C:D,2,FALSE)</f>
        <v>43897</v>
      </c>
      <c r="D420" t="str">
        <f>VLOOKUP(A420,'[1]Cust Details'!D:L,9,FALSE)</f>
        <v>233 LEDGE RD, Northfield, OH</v>
      </c>
      <c r="E420" t="str">
        <f>VLOOKUP(A420,'[1]Cust Details'!D:L,8,FALSE)</f>
        <v>44067-1412</v>
      </c>
      <c r="F420" t="str">
        <f>VLOOKUP(A420,'[1]Rate Class'!B:D,3,FALSE)</f>
        <v>OE-GSD</v>
      </c>
    </row>
    <row r="421" spans="1:6" x14ac:dyDescent="0.35">
      <c r="A421" t="s">
        <v>352</v>
      </c>
      <c r="B421" t="s">
        <v>351</v>
      </c>
      <c r="C421">
        <f>VLOOKUP(A421,[1]Summary!C:D,2,FALSE)</f>
        <v>21543</v>
      </c>
      <c r="D421" t="str">
        <f>VLOOKUP(A421,'[1]Cust Details'!D:L,9,FALSE)</f>
        <v>8021 BAVARIA RD, Twinsburg, OH</v>
      </c>
      <c r="E421" t="str">
        <f>VLOOKUP(A421,'[1]Cust Details'!D:L,8,FALSE)</f>
        <v>44087-2261</v>
      </c>
      <c r="F421" t="str">
        <f>VLOOKUP(A421,'[1]Rate Class'!B:D,3,FALSE)</f>
        <v>OE-GSD</v>
      </c>
    </row>
    <row r="422" spans="1:6" x14ac:dyDescent="0.35">
      <c r="A422" t="s">
        <v>350</v>
      </c>
      <c r="B422" t="s">
        <v>349</v>
      </c>
      <c r="C422">
        <f>VLOOKUP(A422,[1]Summary!C:D,2,FALSE)</f>
        <v>51033</v>
      </c>
      <c r="D422" t="str">
        <f>VLOOKUP(A422,'[1]Cust Details'!D:L,9,FALSE)</f>
        <v>8021 BAVARIA RD, Twinsburg, OH</v>
      </c>
      <c r="E422" t="str">
        <f>VLOOKUP(A422,'[1]Cust Details'!D:L,8,FALSE)</f>
        <v>44087-2261</v>
      </c>
      <c r="F422" t="str">
        <f>VLOOKUP(A422,'[1]Rate Class'!B:D,3,FALSE)</f>
        <v>OE-GSD</v>
      </c>
    </row>
    <row r="423" spans="1:6" x14ac:dyDescent="0.35">
      <c r="A423" t="s">
        <v>451</v>
      </c>
      <c r="B423" t="s">
        <v>450</v>
      </c>
      <c r="C423">
        <f>VLOOKUP(A423,[1]Summary!C:D,2,FALSE)</f>
        <v>3486</v>
      </c>
      <c r="D423" t="str">
        <f>VLOOKUP(A423,'[1]Cust Details'!D:L,9,FALSE)</f>
        <v>957 1/2 PEARL RD, Brunswick, OH</v>
      </c>
      <c r="E423" t="str">
        <f>VLOOKUP(A423,'[1]Cust Details'!D:L,8,FALSE)</f>
        <v>44212-2513</v>
      </c>
      <c r="F423" t="str">
        <f>VLOOKUP(A423,'[1]Rate Class'!B:D,3,FALSE)</f>
        <v>OE-GSD</v>
      </c>
    </row>
    <row r="424" spans="1:6" x14ac:dyDescent="0.35">
      <c r="A424" t="s">
        <v>357</v>
      </c>
      <c r="B424" t="s">
        <v>355</v>
      </c>
      <c r="C424">
        <f>VLOOKUP(A424,[1]Summary!C:D,2,FALSE)</f>
        <v>82928</v>
      </c>
      <c r="D424" t="str">
        <f>VLOOKUP(A424,'[1]Cust Details'!D:L,9,FALSE)</f>
        <v>957 PEARL RD, Brunswick, OH</v>
      </c>
      <c r="E424" t="str">
        <f>VLOOKUP(A424,'[1]Cust Details'!D:L,8,FALSE)</f>
        <v>44212-2513</v>
      </c>
      <c r="F424" t="str">
        <f>VLOOKUP(A424,'[1]Rate Class'!B:D,3,FALSE)</f>
        <v>OE-GSD</v>
      </c>
    </row>
    <row r="425" spans="1:6" x14ac:dyDescent="0.35">
      <c r="C425" s="69">
        <f>SUM(C2:C424)</f>
        <v>115288220.64799978</v>
      </c>
    </row>
    <row r="438" spans="4:4" x14ac:dyDescent="0.35">
      <c r="D438" s="78"/>
    </row>
    <row r="439" spans="4:4" x14ac:dyDescent="0.35">
      <c r="D439" s="78"/>
    </row>
    <row r="440" spans="4:4" x14ac:dyDescent="0.35">
      <c r="D440" s="79"/>
    </row>
    <row r="441" spans="4:4" x14ac:dyDescent="0.35">
      <c r="D441" s="79"/>
    </row>
    <row r="442" spans="4:4" x14ac:dyDescent="0.35">
      <c r="D442" s="79"/>
    </row>
    <row r="443" spans="4:4" x14ac:dyDescent="0.35">
      <c r="D443" s="79"/>
    </row>
    <row r="444" spans="4:4" x14ac:dyDescent="0.35">
      <c r="D444" s="79"/>
    </row>
    <row r="445" spans="4:4" x14ac:dyDescent="0.35">
      <c r="D445" s="79"/>
    </row>
    <row r="446" spans="4:4" x14ac:dyDescent="0.35">
      <c r="D446" s="79"/>
    </row>
    <row r="447" spans="4:4" x14ac:dyDescent="0.35">
      <c r="D447" s="79"/>
    </row>
    <row r="448" spans="4:4" x14ac:dyDescent="0.35">
      <c r="D448" s="79"/>
    </row>
    <row r="449" spans="4:4" x14ac:dyDescent="0.35">
      <c r="D449" s="79"/>
    </row>
    <row r="450" spans="4:4" x14ac:dyDescent="0.35">
      <c r="D450" s="79"/>
    </row>
    <row r="451" spans="4:4" x14ac:dyDescent="0.35">
      <c r="D451" s="79"/>
    </row>
    <row r="452" spans="4:4" x14ac:dyDescent="0.35">
      <c r="D452" s="78"/>
    </row>
    <row r="453" spans="4:4" x14ac:dyDescent="0.35">
      <c r="D453" s="78"/>
    </row>
    <row r="454" spans="4:4" x14ac:dyDescent="0.35">
      <c r="D454" s="78"/>
    </row>
    <row r="455" spans="4:4" x14ac:dyDescent="0.35">
      <c r="D455" s="78"/>
    </row>
    <row r="456" spans="4:4" x14ac:dyDescent="0.35">
      <c r="D456" s="78"/>
    </row>
  </sheetData>
  <autoFilter ref="A1:F42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A39CC7E434947B7F216FD3B047927" ma:contentTypeVersion="14" ma:contentTypeDescription="Create a new document." ma:contentTypeScope="" ma:versionID="375af7e24289347c2ae1c5a9212b1e66">
  <xsd:schema xmlns:xsd="http://www.w3.org/2001/XMLSchema" xmlns:xs="http://www.w3.org/2001/XMLSchema" xmlns:p="http://schemas.microsoft.com/office/2006/metadata/properties" xmlns:ns2="ed4896c8-8cd5-4634-805c-f2f6f50ca6a4" xmlns:ns3="f65118cf-34c7-45e8-9d9e-c9b5b9a9c7ed" targetNamespace="http://schemas.microsoft.com/office/2006/metadata/properties" ma:root="true" ma:fieldsID="8200623f6431e1c4288c0fbc6251aa1f" ns2:_="" ns3:_="">
    <xsd:import namespace="ed4896c8-8cd5-4634-805c-f2f6f50ca6a4"/>
    <xsd:import namespace="f65118cf-34c7-45e8-9d9e-c9b5b9a9c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96c8-8cd5-4634-805c-f2f6f50ca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7611e0-160e-41b6-ae0d-4a926c196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18cf-34c7-45e8-9d9e-c9b5b9a9c7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5cd2e62-7698-4ed6-84cf-0c0954ebafb3}" ma:internalName="TaxCatchAll" ma:showField="CatchAllData" ma:web="f65118cf-34c7-45e8-9d9e-c9b5b9a9c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5118cf-34c7-45e8-9d9e-c9b5b9a9c7ed" xsi:nil="true"/>
    <lcf76f155ced4ddcb4097134ff3c332f xmlns="ed4896c8-8cd5-4634-805c-f2f6f50ca6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913DC2-B490-433C-A0FE-71ABE43F6F0B}"/>
</file>

<file path=customXml/itemProps2.xml><?xml version="1.0" encoding="utf-8"?>
<ds:datastoreItem xmlns:ds="http://schemas.openxmlformats.org/officeDocument/2006/customXml" ds:itemID="{B10B9160-6DC3-4159-BD1C-F621D1C9CD0B}"/>
</file>

<file path=customXml/itemProps3.xml><?xml version="1.0" encoding="utf-8"?>
<ds:datastoreItem xmlns:ds="http://schemas.openxmlformats.org/officeDocument/2006/customXml" ds:itemID="{E80A3CBE-132D-4DE2-AAD7-0E7BE8374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Account List</vt:lpstr>
      <vt:lpstr>Internal Data</vt:lpstr>
      <vt:lpstr>Large Accounts 100,000kwh 40%LF</vt:lpstr>
      <vt:lpstr>EnergyCAP Data</vt:lpstr>
      <vt:lpstr>Direct Energy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Madhani, Mehraan</dc:creator>
  <cp:lastModifiedBy>Natarajan, Anand</cp:lastModifiedBy>
  <cp:lastPrinted>2021-06-07T17:12:53Z</cp:lastPrinted>
  <dcterms:created xsi:type="dcterms:W3CDTF">2021-01-06T15:59:10Z</dcterms:created>
  <dcterms:modified xsi:type="dcterms:W3CDTF">2023-09-12T12:00:09Z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0x010100232A39CC7E434947B7F216FD3B047927</vt:lpwstr>
  </property>
</Properties>
</file>